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<sst xmlns="http://schemas.openxmlformats.org/spreadsheetml/2006/main" count="486" uniqueCount="189">
  <si>
    <t>Сорт</t>
  </si>
  <si>
    <t>16.19.22</t>
  </si>
  <si>
    <t>франко-нижний лесосклад (склад предприятия)</t>
  </si>
  <si>
    <t>Дрова сырые (свыше 25% влажности)</t>
  </si>
  <si>
    <t>Порода</t>
  </si>
  <si>
    <t>Длина, м</t>
  </si>
  <si>
    <t>Франко-лесосека</t>
  </si>
  <si>
    <t>Франко-верхний лесосклад</t>
  </si>
  <si>
    <t>Франко-промежуточный лесосклад</t>
  </si>
  <si>
    <t>Франко-нижний лесосклад</t>
  </si>
  <si>
    <t>Сосна, ольха</t>
  </si>
  <si>
    <t>Ель, кедр,пихта, осина, липа, тополь, ива</t>
  </si>
  <si>
    <t>Береза, бук, ясень*, граб, ильм, вяз, клен, дуб*, лиственница</t>
  </si>
  <si>
    <t>* - дрова из древесины ценных пород (дуб, ясень) допускается поставлять длинной не более 2м.</t>
  </si>
  <si>
    <t>** - налоги начисляются сверх цены в размерах установленных действующим Законодательством по налогообложению Республики Беларусь.</t>
  </si>
  <si>
    <t>СТБ 1510-2012</t>
  </si>
  <si>
    <t>плотный куб.м</t>
  </si>
  <si>
    <t>влажностью свыше 40 % до 60 % включительно реализуемая на условиях:</t>
  </si>
  <si>
    <t>сосна, ольха</t>
  </si>
  <si>
    <t>франко-склад потребителя (при условии доставки не более 60км)</t>
  </si>
  <si>
    <t>Наименование</t>
  </si>
  <si>
    <t>Единица измерения</t>
  </si>
  <si>
    <t>Отпускная цена , бел.руб. без НДС*</t>
  </si>
  <si>
    <t>Цена за 1 плотный куб. м, бел.руб. без учета НДС **</t>
  </si>
  <si>
    <t xml:space="preserve">Продукция побочног пользования </t>
  </si>
  <si>
    <t>на условиях франко-склад продавца (склад предприятия)</t>
  </si>
  <si>
    <t>Метла хозяйственная</t>
  </si>
  <si>
    <t>шт.</t>
  </si>
  <si>
    <t>"Банные веники"</t>
  </si>
  <si>
    <t>Мед натуральный</t>
  </si>
  <si>
    <t>кг</t>
  </si>
  <si>
    <t>Отпускная цена , бел.руб. без учета НДС*</t>
  </si>
  <si>
    <t>* - налоги начисляются сверх цены в размерах установленных действующим Законодательством по налогообложению Республики Беларусь.</t>
  </si>
  <si>
    <t>Сок березовый                                                          (на условиях франко склад продавца)</t>
  </si>
  <si>
    <t>Сок березовый                                                          (на условиях фр-лесосека)</t>
  </si>
  <si>
    <t>Наименование материала</t>
  </si>
  <si>
    <t>Ед. изм.</t>
  </si>
  <si>
    <t>высота, м.</t>
  </si>
  <si>
    <t>Отпускная цена в бел.руб. без НДС</t>
  </si>
  <si>
    <t>Туя в ассортименте</t>
  </si>
  <si>
    <t>до 0.5</t>
  </si>
  <si>
    <t>от 0.5 до 1.0</t>
  </si>
  <si>
    <t>от 1.0 и выше</t>
  </si>
  <si>
    <t>Туя западная «Smaragd»</t>
  </si>
  <si>
    <t>Ель канадская«Conica»</t>
  </si>
  <si>
    <t>Можжевельник в ассортименте</t>
  </si>
  <si>
    <t>Туя западная «Danica»</t>
  </si>
  <si>
    <t>Тисс ягодный</t>
  </si>
  <si>
    <t>Кипарисовик в ассортименте</t>
  </si>
  <si>
    <t>Самшит вечнозеленый</t>
  </si>
  <si>
    <t>Ива шаровидная</t>
  </si>
  <si>
    <t>Пузыреплодник</t>
  </si>
  <si>
    <t>Кизильник в ассортименте</t>
  </si>
  <si>
    <t>от 0.51 и выше</t>
  </si>
  <si>
    <t>Вейгела в ассортименте</t>
  </si>
  <si>
    <t>-</t>
  </si>
  <si>
    <t>Ива в ассортименте</t>
  </si>
  <si>
    <t>Лапчатка кустарниковая</t>
  </si>
  <si>
    <t>Спирея в ассортименте</t>
  </si>
  <si>
    <t>Ива Хакура-Нишики</t>
  </si>
  <si>
    <t>Биота восточная</t>
  </si>
  <si>
    <t>Туя западная (с маточного отделения)</t>
  </si>
  <si>
    <t>Черемуха поздняя</t>
  </si>
  <si>
    <t>Клематис</t>
  </si>
  <si>
    <t>от 0.5 и выше</t>
  </si>
  <si>
    <t>Отпускне цены на посадочный материал по Речицкому опытному лесхозу</t>
  </si>
  <si>
    <t>Наименование услуг</t>
  </si>
  <si>
    <t>Отпускная цена (тариф), бел.руб. без НДС</t>
  </si>
  <si>
    <t>Услуги автомобиля МАЗ</t>
  </si>
  <si>
    <t>за 1 час</t>
  </si>
  <si>
    <t>за 1 км</t>
  </si>
  <si>
    <r>
      <t xml:space="preserve">Услуги </t>
    </r>
    <r>
      <rPr>
        <b/>
        <sz val="12"/>
        <rFont val="Times New Roman"/>
        <family val="1"/>
      </rPr>
      <t>щеповоза</t>
    </r>
    <r>
      <rPr>
        <sz val="12"/>
        <rFont val="Times New Roman"/>
        <family val="1"/>
      </rPr>
      <t xml:space="preserve"> МАЗ - 35516А9</t>
    </r>
  </si>
  <si>
    <r>
      <t xml:space="preserve">МАЗ </t>
    </r>
    <r>
      <rPr>
        <b/>
        <sz val="12"/>
        <rFont val="Times New Roman"/>
        <family val="1"/>
      </rPr>
      <t>(Трал) с прцепом</t>
    </r>
    <r>
      <rPr>
        <sz val="12"/>
        <rFont val="Times New Roman"/>
        <family val="1"/>
      </rPr>
      <t xml:space="preserve"> МАЗ-997700-(011)</t>
    </r>
  </si>
  <si>
    <t>Услуги трактора МТЗ 80; 82 (трелёвщик)</t>
  </si>
  <si>
    <t>Услуги трактора с гидроманипулятором (МПТ461.1, МЛПТ)</t>
  </si>
  <si>
    <t>Услуги автомобиля ЗИЛ-131</t>
  </si>
  <si>
    <t xml:space="preserve">Услуги погрузчика Амкадор 352 Л </t>
  </si>
  <si>
    <t>Отпускная цена (тариф), бел.руб. с НДС*</t>
  </si>
  <si>
    <t>1 сутки</t>
  </si>
  <si>
    <t>Проживание в охотничьем домике в номере обычной комфортабельности(прокат электроплиты,прокат электрочайника,прокат комплекта столовой посуды,прокат комплекта посуды для приготовления пищи)</t>
  </si>
  <si>
    <t>за койко-сутки</t>
  </si>
  <si>
    <t>1 час</t>
  </si>
  <si>
    <t>Проживание в охотничьем домике  в VIP номере повышенной комфортабельности</t>
  </si>
  <si>
    <t>за 1 чел.в сутки</t>
  </si>
  <si>
    <t>Услуги бани (с одним заходом до 5 чел)</t>
  </si>
  <si>
    <t>1 посещение (2 часа)</t>
  </si>
  <si>
    <t>Пребывание в малой беседке</t>
  </si>
  <si>
    <t>Прокат комплекта банного</t>
  </si>
  <si>
    <t>на 1 чел.</t>
  </si>
  <si>
    <t>Прокат столовой посуды</t>
  </si>
  <si>
    <t>Услуги егеря</t>
  </si>
  <si>
    <t>Прокат мангала с шампурами</t>
  </si>
  <si>
    <t>Катание на моторной лодке</t>
  </si>
  <si>
    <t>1 чел /1 час</t>
  </si>
  <si>
    <t>Катание на снегоходе</t>
  </si>
  <si>
    <t>Бильярд</t>
  </si>
  <si>
    <t>Прокат ведра для приготовления ухи</t>
  </si>
  <si>
    <t>1час</t>
  </si>
  <si>
    <t>Прохождение взрослой трассы "Веревочного парка"</t>
  </si>
  <si>
    <t>на 1 чел/час</t>
  </si>
  <si>
    <t>Прохождение детской трассы "Веревочного парка"</t>
  </si>
  <si>
    <t>Пребывание в большой беседке</t>
  </si>
  <si>
    <t>Услуги по организации экологического тура</t>
  </si>
  <si>
    <t>1 чел/ час</t>
  </si>
  <si>
    <t>Отпускная цена (тариф), бел.руб. без НДС*</t>
  </si>
  <si>
    <t>Услуги на территории охотничьего комплекса</t>
  </si>
  <si>
    <t xml:space="preserve">             Тарифы на услуги оказываемые организациям/населению</t>
  </si>
  <si>
    <t>Отпускные цены на отходы</t>
  </si>
  <si>
    <t>Цена за 1 плотный м.куб/руб. без НДС</t>
  </si>
  <si>
    <t>Цена за 1 плотный м.куб/руб. с НДС*</t>
  </si>
  <si>
    <t>на условиях франко-лесосека</t>
  </si>
  <si>
    <t>Отходы лесозаготовок (отрезки хлыстов, сучья, вершины, ветки, откомлевка, кора)</t>
  </si>
  <si>
    <t>на условиях франко-нижний лесосклад (склад предприятия)</t>
  </si>
  <si>
    <t>Отходы деревообработки (горбыль, отрезки пиломатериалов и заготовок)</t>
  </si>
  <si>
    <t>Опилки</t>
  </si>
  <si>
    <t>Щепа топливная ТУ ВУ 100195503.009-2018, ТУ ВУ 100145188.003-2009</t>
  </si>
  <si>
    <t>Диаметр, см</t>
  </si>
  <si>
    <t>любая</t>
  </si>
  <si>
    <t>до 13</t>
  </si>
  <si>
    <t>A</t>
  </si>
  <si>
    <t>14-25</t>
  </si>
  <si>
    <t>26 и более</t>
  </si>
  <si>
    <t>B</t>
  </si>
  <si>
    <t>С</t>
  </si>
  <si>
    <t>D</t>
  </si>
  <si>
    <t>Услуги автомобиля МАЗ 457121</t>
  </si>
  <si>
    <t xml:space="preserve">Наименование </t>
  </si>
  <si>
    <t xml:space="preserve">Порода </t>
  </si>
  <si>
    <t>Диаметр см</t>
  </si>
  <si>
    <t>Условия поставки</t>
  </si>
  <si>
    <t>Ель</t>
  </si>
  <si>
    <t>Сосна</t>
  </si>
  <si>
    <t>Береза</t>
  </si>
  <si>
    <t>C</t>
  </si>
  <si>
    <t>Ольха</t>
  </si>
  <si>
    <t>Осина</t>
  </si>
  <si>
    <t>Лесоматериалы круглые лиственных пород</t>
  </si>
  <si>
    <t>Лесоматериалы круглые хвойных пород</t>
  </si>
  <si>
    <t>ФПС</t>
  </si>
  <si>
    <t>**- Цены на лесоматериалы круглые принимаются в соответствии с Указом Президента Республики Беларусь от 23.11.2020г № 437</t>
  </si>
  <si>
    <t xml:space="preserve">Цены на пилопродукцию, реализуемую населению, бюджетным  организациям и организациям агропромышленного комплекса </t>
  </si>
  <si>
    <t xml:space="preserve"> 1. Пиломатериалы хвойных пород (сосна, ель) СТБ 1713-2007</t>
  </si>
  <si>
    <t>Параметры продукции</t>
  </si>
  <si>
    <t>Цена за 1 кубометр на условиях франко-нижний склад, рублей</t>
  </si>
  <si>
    <t>Доска обрезная</t>
  </si>
  <si>
    <t>Доска необрезная</t>
  </si>
  <si>
    <t>Толщина, мм</t>
  </si>
  <si>
    <t>Ширина, мм</t>
  </si>
  <si>
    <t>без НДС</t>
  </si>
  <si>
    <t>с  НДС</t>
  </si>
  <si>
    <t>1.5-6.5</t>
  </si>
  <si>
    <t>более двойной толщины</t>
  </si>
  <si>
    <t>32,40</t>
  </si>
  <si>
    <t>44.50.60.75</t>
  </si>
  <si>
    <t xml:space="preserve">   2. Пиломатериалы мягких лиственных пород СТБ 1714-2007 (береза, ольха, осина)</t>
  </si>
  <si>
    <t>1.0-6.5</t>
  </si>
  <si>
    <t>Примечание: Указанные цены применяются для собственного потребления. По иным основаниям и прочим организациям  применяются договорные цены.</t>
  </si>
  <si>
    <t>Цены на деловую древесину в заготовленном виде, реализуемую физическим лицам, имеющим соответствующее решение местных органов исполнительной власти о выделении древесины из фондов облисполкомов  и  организациям согласно п.8.2 Указа Президента Республики Беларусь № 437 от 23.11.2020г.</t>
  </si>
  <si>
    <t xml:space="preserve"> ЛЕСОМАТЕРИАЛЫ КРУГЛЫЕ ХВОЙНЫХ И ЛИСТВЕННЫХ ПОРОД</t>
  </si>
  <si>
    <t>Реализуемые на условиях франко- промежуточный лесосклад (ФПС)</t>
  </si>
  <si>
    <t>Цена за 1 м3 без НДС</t>
  </si>
  <si>
    <t>Цена за 1 м3 с НДС</t>
  </si>
  <si>
    <t xml:space="preserve">1. Лесоматериалы круглые хвойных пород (сосна, ель)                                                      (СТБ 2316-2-2013 (EN 1927-2:2008)) </t>
  </si>
  <si>
    <t xml:space="preserve">2. Лесоматериалы круглые лиственных пород (береза, ольха)                                          (СТБ 2315-2-2013 (EN 1316-2:2012)) </t>
  </si>
  <si>
    <t xml:space="preserve">3. Лесоматериалы круглые лиственных пород (осина)                                                                 (СТБ 2315-2-2013 (EN 1316-2:2012)) </t>
  </si>
  <si>
    <t>Примечание: физическим лицам, не имеющим соответствующее решение местных органов исполнительной власти о выделении древесины из фондов облисполкомов  и иным  организациям  деловая древесина отпускается на общих основаниях.</t>
  </si>
  <si>
    <t>Фиксированные розничные цены на дрова для населения Гомельской области (решение Гомельского областного исполнительного комитета от 27 февраля 2019г.  №167 "О фиксированных розничных ценах на топливные брикеты и дрова для населения)</t>
  </si>
  <si>
    <t>№</t>
  </si>
  <si>
    <t>Наименование продукции</t>
  </si>
  <si>
    <t>Розничная цена, рублей за 1 плотный кубический метр</t>
  </si>
  <si>
    <t xml:space="preserve"> на условиях франко - лесосека</t>
  </si>
  <si>
    <t xml:space="preserve"> Дрова смешанных пород, длиной менее 1 метра</t>
  </si>
  <si>
    <t>Дрова смешанных пород, длиной 1 метр</t>
  </si>
  <si>
    <t>Дрова смешанных пород, длиной 2 метра</t>
  </si>
  <si>
    <t>Дрова длиной 4 метра:</t>
  </si>
  <si>
    <t xml:space="preserve"> береза, граб, вяз, клен, бук, ильм, лиственница </t>
  </si>
  <si>
    <t>осина, тополь, липа, ива, ель, кедр, пихта</t>
  </si>
  <si>
    <t>Примечание: дрова для населения Гомельской области  в пределах норм, установленных решением Гомельского областного исполнительного комитета от 22 января 2013 г. №58 , реализуются государственными лесохозяйственными учреждениями и другими организациями, расположенными на территории Гомельской области, на условиях франко-лесосека. Сверх норм дрова можно приобрести по ценам организаций-изготовителей.
Стоимость погрузочно-разгрузочных работ, стоимость доставки дров покупателю в ценах не учтены и оплачиваются дополнительно.</t>
  </si>
  <si>
    <t>Катание на квадроцикле</t>
  </si>
  <si>
    <t>Пребывание в крытой беседке</t>
  </si>
  <si>
    <t>Цена в BYN/м3, без НДС</t>
  </si>
  <si>
    <t>до 13 включительно</t>
  </si>
  <si>
    <t>14-19</t>
  </si>
  <si>
    <t xml:space="preserve">Лесоматериалы круглые лиственных пород </t>
  </si>
  <si>
    <t>Цены на древесину в заготовленном виде, реализуемую населению на общих основаниях                (Биржевая котировка на лесоматериалы круглые в заготовленном виде на 3 кв. 2021г                  действующие с 01.07.2021г по 30.09.2021г.**)</t>
  </si>
  <si>
    <r>
      <t>Весь перечень услуг при снятии охотничье -туристического комплекса (</t>
    </r>
    <r>
      <rPr>
        <u val="single"/>
        <sz val="13"/>
        <rFont val="Times New Roman"/>
        <family val="1"/>
      </rPr>
      <t>за исключением:</t>
    </r>
    <r>
      <rPr>
        <sz val="13"/>
        <rFont val="Times New Roman"/>
        <family val="1"/>
      </rPr>
      <t xml:space="preserve"> посещения бани, катание на моторной лодке, катание на снегоходе, катание на квадроцикле, бильярда)</t>
    </r>
  </si>
  <si>
    <r>
      <t>Весь перечень услуг при снятии охотничье -туристического комплекса (</t>
    </r>
    <r>
      <rPr>
        <u val="single"/>
        <sz val="13"/>
        <rFont val="Times New Roman"/>
        <family val="1"/>
      </rPr>
      <t>за исключением:</t>
    </r>
    <r>
      <rPr>
        <sz val="13"/>
        <rFont val="Times New Roman"/>
        <family val="1"/>
      </rPr>
      <t xml:space="preserve"> посещения бани, катание на моторной лодке, катание на снегоходе, катание на квадроцикле, бильярда, пребывание в беседках)</t>
    </r>
  </si>
  <si>
    <r>
      <t>Весь перечень услуг при снятии охотничье -туристического комплекса (</t>
    </r>
    <r>
      <rPr>
        <u val="single"/>
        <sz val="13"/>
        <rFont val="Times New Roman"/>
        <family val="1"/>
      </rPr>
      <t>за исключением</t>
    </r>
    <r>
      <rPr>
        <sz val="13"/>
        <rFont val="Times New Roman"/>
        <family val="1"/>
      </rPr>
      <t>: катание на моторной лодке, катание на снегоходе, катание на квадроцикле)</t>
    </r>
  </si>
  <si>
    <r>
      <t>Весь перечень услуг при снятии охотничье -туристического комплекса (</t>
    </r>
    <r>
      <rPr>
        <u val="single"/>
        <sz val="13"/>
        <rFont val="Times New Roman"/>
        <family val="1"/>
      </rPr>
      <t>за исключением</t>
    </r>
    <r>
      <rPr>
        <sz val="13"/>
        <rFont val="Times New Roman"/>
        <family val="1"/>
      </rPr>
      <t>: катание на моторной лодке, катание на снегоходе,катание на квадроцикле, бильярда)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</si>
</sst>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11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0" xfId="0" applyFont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2" fontId="61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2" fontId="64" fillId="0" borderId="24" xfId="0" applyNumberFormat="1" applyFont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9" fillId="0" borderId="29" xfId="53" applyNumberFormat="1" applyFont="1" applyFill="1" applyBorder="1" applyAlignment="1">
      <alignment horizontal="center" vertical="center" wrapText="1"/>
      <protection/>
    </xf>
    <xf numFmtId="3" fontId="9" fillId="0" borderId="26" xfId="53" applyNumberFormat="1" applyFont="1" applyFill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/>
      <protection/>
    </xf>
    <xf numFmtId="2" fontId="64" fillId="0" borderId="15" xfId="0" applyNumberFormat="1" applyFont="1" applyBorder="1" applyAlignment="1">
      <alignment horizontal="center" vertical="center"/>
    </xf>
    <xf numFmtId="2" fontId="64" fillId="0" borderId="17" xfId="0" applyNumberFormat="1" applyFont="1" applyBorder="1" applyAlignment="1">
      <alignment horizontal="center" vertical="center"/>
    </xf>
    <xf numFmtId="2" fontId="64" fillId="0" borderId="18" xfId="0" applyNumberFormat="1" applyFont="1" applyBorder="1" applyAlignment="1">
      <alignment horizontal="center" vertical="center"/>
    </xf>
    <xf numFmtId="2" fontId="64" fillId="0" borderId="30" xfId="0" applyNumberFormat="1" applyFont="1" applyBorder="1" applyAlignment="1">
      <alignment horizontal="center" vertical="center"/>
    </xf>
    <xf numFmtId="0" fontId="9" fillId="0" borderId="11" xfId="53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left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61" fillId="0" borderId="3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64" fillId="0" borderId="32" xfId="0" applyNumberFormat="1" applyFont="1" applyBorder="1" applyAlignment="1">
      <alignment horizontal="center" vertical="center"/>
    </xf>
    <xf numFmtId="2" fontId="64" fillId="0" borderId="24" xfId="0" applyNumberFormat="1" applyFont="1" applyBorder="1" applyAlignment="1">
      <alignment horizontal="center" vertical="center"/>
    </xf>
    <xf numFmtId="4" fontId="9" fillId="0" borderId="33" xfId="53" applyNumberFormat="1" applyFont="1" applyFill="1" applyBorder="1" applyAlignment="1">
      <alignment horizontal="center" vertical="center" wrapText="1"/>
      <protection/>
    </xf>
    <xf numFmtId="4" fontId="9" fillId="0" borderId="34" xfId="53" applyNumberFormat="1" applyFont="1" applyFill="1" applyBorder="1" applyAlignment="1">
      <alignment horizontal="center" vertical="center" wrapText="1"/>
      <protection/>
    </xf>
    <xf numFmtId="2" fontId="9" fillId="0" borderId="34" xfId="53" applyNumberFormat="1" applyFont="1" applyBorder="1" applyAlignment="1">
      <alignment horizontal="center" vertical="center"/>
      <protection/>
    </xf>
    <xf numFmtId="4" fontId="9" fillId="0" borderId="35" xfId="0" applyNumberFormat="1" applyFont="1" applyFill="1" applyBorder="1" applyAlignment="1">
      <alignment horizontal="center" vertical="center" wrapText="1"/>
    </xf>
    <xf numFmtId="0" fontId="9" fillId="0" borderId="36" xfId="53" applyFont="1" applyBorder="1" applyAlignment="1">
      <alignment horizontal="center" vertical="center" wrapText="1"/>
      <protection/>
    </xf>
    <xf numFmtId="2" fontId="66" fillId="0" borderId="12" xfId="0" applyNumberFormat="1" applyFont="1" applyBorder="1" applyAlignment="1">
      <alignment horizontal="center" vertical="center"/>
    </xf>
    <xf numFmtId="2" fontId="66" fillId="0" borderId="14" xfId="0" applyNumberFormat="1" applyFont="1" applyBorder="1" applyAlignment="1">
      <alignment horizontal="center" vertical="center"/>
    </xf>
    <xf numFmtId="2" fontId="66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37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9" fillId="0" borderId="38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2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0" fillId="0" borderId="0" xfId="0" applyAlignment="1">
      <alignment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/>
      <protection/>
    </xf>
    <xf numFmtId="0" fontId="9" fillId="0" borderId="14" xfId="53" applyFont="1" applyBorder="1" applyAlignment="1">
      <alignment horizontal="center" vertical="center"/>
      <protection/>
    </xf>
    <xf numFmtId="49" fontId="9" fillId="0" borderId="16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2" fontId="9" fillId="0" borderId="42" xfId="53" applyNumberFormat="1" applyFont="1" applyBorder="1" applyAlignment="1">
      <alignment horizontal="center" vertical="center"/>
      <protection/>
    </xf>
    <xf numFmtId="2" fontId="66" fillId="0" borderId="43" xfId="0" applyNumberFormat="1" applyFont="1" applyBorder="1" applyAlignment="1">
      <alignment horizontal="center" vertical="center"/>
    </xf>
    <xf numFmtId="4" fontId="67" fillId="0" borderId="24" xfId="54" applyNumberFormat="1" applyFont="1" applyFill="1" applyBorder="1" applyAlignment="1">
      <alignment horizontal="left" vertical="center" wrapText="1"/>
      <protection/>
    </xf>
    <xf numFmtId="0" fontId="67" fillId="0" borderId="24" xfId="54" applyFont="1" applyFill="1" applyBorder="1" applyAlignment="1">
      <alignment horizontal="center" vertical="center" wrapText="1"/>
      <protection/>
    </xf>
    <xf numFmtId="2" fontId="67" fillId="0" borderId="24" xfId="54" applyNumberFormat="1" applyFont="1" applyFill="1" applyBorder="1" applyAlignment="1">
      <alignment horizontal="center" vertical="center" wrapText="1"/>
      <protection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4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10" fillId="0" borderId="48" xfId="0" applyFont="1" applyBorder="1" applyAlignment="1">
      <alignment horizontal="left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right"/>
    </xf>
    <xf numFmtId="0" fontId="3" fillId="0" borderId="0" xfId="53" applyFont="1" applyAlignment="1">
      <alignment horizontal="center"/>
      <protection/>
    </xf>
    <xf numFmtId="0" fontId="12" fillId="0" borderId="48" xfId="0" applyFont="1" applyBorder="1" applyAlignment="1">
      <alignment horizontal="left"/>
    </xf>
    <xf numFmtId="0" fontId="9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27" xfId="54" applyFont="1" applyFill="1" applyBorder="1" applyAlignment="1">
      <alignment horizontal="center" vertical="center" wrapText="1"/>
      <protection/>
    </xf>
    <xf numFmtId="0" fontId="11" fillId="0" borderId="45" xfId="54" applyFont="1" applyFill="1" applyBorder="1" applyAlignment="1">
      <alignment horizontal="center" vertical="center" wrapText="1"/>
      <protection/>
    </xf>
    <xf numFmtId="0" fontId="11" fillId="0" borderId="41" xfId="5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distributed" wrapText="1"/>
    </xf>
    <xf numFmtId="0" fontId="13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4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1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1" fillId="0" borderId="39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ТИРОВКА ВНУТРЕННИЙ ЛМ в загот виде 2009.09.2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8</xdr:row>
      <xdr:rowOff>47625</xdr:rowOff>
    </xdr:from>
    <xdr:to>
      <xdr:col>5</xdr:col>
      <xdr:colOff>790575</xdr:colOff>
      <xdr:row>8</xdr:row>
      <xdr:rowOff>361950</xdr:rowOff>
    </xdr:to>
    <xdr:pic>
      <xdr:nvPicPr>
        <xdr:cNvPr id="1" name="Рисунок 1" descr="доска обрезн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3717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</xdr:row>
      <xdr:rowOff>57150</xdr:rowOff>
    </xdr:from>
    <xdr:to>
      <xdr:col>7</xdr:col>
      <xdr:colOff>904875</xdr:colOff>
      <xdr:row>8</xdr:row>
      <xdr:rowOff>400050</xdr:rowOff>
    </xdr:to>
    <xdr:pic>
      <xdr:nvPicPr>
        <xdr:cNvPr id="2" name="Рисунок 2" descr="доска необрезна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2381250"/>
          <a:ext cx="866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34</xdr:row>
      <xdr:rowOff>66675</xdr:rowOff>
    </xdr:from>
    <xdr:to>
      <xdr:col>5</xdr:col>
      <xdr:colOff>1009650</xdr:colOff>
      <xdr:row>34</xdr:row>
      <xdr:rowOff>381000</xdr:rowOff>
    </xdr:to>
    <xdr:pic>
      <xdr:nvPicPr>
        <xdr:cNvPr id="3" name="Рисунок 1" descr="доска обрезн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26770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34</xdr:row>
      <xdr:rowOff>9525</xdr:rowOff>
    </xdr:from>
    <xdr:to>
      <xdr:col>7</xdr:col>
      <xdr:colOff>1057275</xdr:colOff>
      <xdr:row>34</xdr:row>
      <xdr:rowOff>361950</xdr:rowOff>
    </xdr:to>
    <xdr:pic>
      <xdr:nvPicPr>
        <xdr:cNvPr id="4" name="Рисунок 2" descr="доска необрезна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210550"/>
          <a:ext cx="866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19050</xdr:rowOff>
    </xdr:from>
    <xdr:to>
      <xdr:col>1</xdr:col>
      <xdr:colOff>1314450</xdr:colOff>
      <xdr:row>4</xdr:row>
      <xdr:rowOff>571500</xdr:rowOff>
    </xdr:to>
    <xdr:pic>
      <xdr:nvPicPr>
        <xdr:cNvPr id="1" name="Рисунок 1" descr="дро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09625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21</xdr:row>
      <xdr:rowOff>238125</xdr:rowOff>
    </xdr:from>
    <xdr:to>
      <xdr:col>5</xdr:col>
      <xdr:colOff>885825</xdr:colOff>
      <xdr:row>23</xdr:row>
      <xdr:rowOff>514350</xdr:rowOff>
    </xdr:to>
    <xdr:pic>
      <xdr:nvPicPr>
        <xdr:cNvPr id="2" name="Рисунок 2" descr="щеп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5124450"/>
          <a:ext cx="1600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1666875</xdr:colOff>
      <xdr:row>5</xdr:row>
      <xdr:rowOff>19050</xdr:rowOff>
    </xdr:from>
    <xdr:to>
      <xdr:col>1</xdr:col>
      <xdr:colOff>2762250</xdr:colOff>
      <xdr:row>5</xdr:row>
      <xdr:rowOff>457200</xdr:rowOff>
    </xdr:to>
    <xdr:pic>
      <xdr:nvPicPr>
        <xdr:cNvPr id="1" name="Рисунок 1" descr="метл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23825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1781175</xdr:colOff>
      <xdr:row>6</xdr:row>
      <xdr:rowOff>9525</xdr:rowOff>
    </xdr:from>
    <xdr:to>
      <xdr:col>1</xdr:col>
      <xdr:colOff>2695575</xdr:colOff>
      <xdr:row>6</xdr:row>
      <xdr:rowOff>447675</xdr:rowOff>
    </xdr:to>
    <xdr:pic>
      <xdr:nvPicPr>
        <xdr:cNvPr id="2" name="Рисунок 2" descr="веник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6954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1866900</xdr:colOff>
      <xdr:row>7</xdr:row>
      <xdr:rowOff>9525</xdr:rowOff>
    </xdr:from>
    <xdr:to>
      <xdr:col>1</xdr:col>
      <xdr:colOff>2571750</xdr:colOff>
      <xdr:row>7</xdr:row>
      <xdr:rowOff>495300</xdr:rowOff>
    </xdr:to>
    <xdr:pic>
      <xdr:nvPicPr>
        <xdr:cNvPr id="3" name="Рисунок 3" descr="мед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216217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8</xdr:row>
      <xdr:rowOff>9525</xdr:rowOff>
    </xdr:from>
    <xdr:to>
      <xdr:col>1</xdr:col>
      <xdr:colOff>2571750</xdr:colOff>
      <xdr:row>9</xdr:row>
      <xdr:rowOff>428625</xdr:rowOff>
    </xdr:to>
    <xdr:pic>
      <xdr:nvPicPr>
        <xdr:cNvPr id="4" name="Рисунок 4" descr="сок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2686050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180975</xdr:rowOff>
    </xdr:from>
    <xdr:to>
      <xdr:col>1</xdr:col>
      <xdr:colOff>1038225</xdr:colOff>
      <xdr:row>5</xdr:row>
      <xdr:rowOff>142875</xdr:rowOff>
    </xdr:to>
    <xdr:pic>
      <xdr:nvPicPr>
        <xdr:cNvPr id="1" name="Рисунок 1" descr="ту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0</xdr:rowOff>
    </xdr:from>
    <xdr:to>
      <xdr:col>1</xdr:col>
      <xdr:colOff>1666875</xdr:colOff>
      <xdr:row>4</xdr:row>
      <xdr:rowOff>161925</xdr:rowOff>
    </xdr:to>
    <xdr:pic>
      <xdr:nvPicPr>
        <xdr:cNvPr id="1" name="Рисунок 1" descr="маз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1343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zoomScale="90" zoomScaleNormal="90" zoomScalePageLayoutView="0" workbookViewId="0" topLeftCell="A31">
      <selection activeCell="B50" sqref="B50:F50"/>
    </sheetView>
  </sheetViews>
  <sheetFormatPr defaultColWidth="9.140625" defaultRowHeight="15"/>
  <cols>
    <col min="2" max="2" width="13.57421875" style="17" customWidth="1"/>
    <col min="3" max="3" width="16.140625" style="17" customWidth="1"/>
    <col min="4" max="4" width="9.140625" style="17" customWidth="1"/>
    <col min="5" max="5" width="20.7109375" style="17" customWidth="1"/>
    <col min="6" max="6" width="24.7109375" style="17" customWidth="1"/>
    <col min="7" max="8" width="9.140625" style="17" customWidth="1"/>
  </cols>
  <sheetData>
    <row r="2" spans="2:6" ht="15" customHeight="1">
      <c r="B2" s="79"/>
      <c r="C2" s="79"/>
      <c r="D2" s="79"/>
      <c r="E2" s="79"/>
      <c r="F2" s="79"/>
    </row>
    <row r="3" spans="2:6" ht="101.25" customHeight="1">
      <c r="B3" s="139" t="s">
        <v>157</v>
      </c>
      <c r="C3" s="140"/>
      <c r="D3" s="140"/>
      <c r="E3" s="140"/>
      <c r="F3" s="140"/>
    </row>
    <row r="4" spans="2:6" ht="36.75" customHeight="1" thickBot="1">
      <c r="B4" s="141" t="s">
        <v>158</v>
      </c>
      <c r="C4" s="141"/>
      <c r="D4" s="141"/>
      <c r="E4" s="141"/>
      <c r="F4" s="141"/>
    </row>
    <row r="5" spans="2:6" ht="36" customHeight="1" thickBot="1">
      <c r="B5" s="142" t="s">
        <v>5</v>
      </c>
      <c r="C5" s="142" t="s">
        <v>116</v>
      </c>
      <c r="D5" s="142" t="s">
        <v>0</v>
      </c>
      <c r="E5" s="144" t="s">
        <v>159</v>
      </c>
      <c r="F5" s="145"/>
    </row>
    <row r="6" spans="2:6" ht="39.75" customHeight="1" thickBot="1">
      <c r="B6" s="143"/>
      <c r="C6" s="143"/>
      <c r="D6" s="143"/>
      <c r="E6" s="99" t="s">
        <v>160</v>
      </c>
      <c r="F6" s="99" t="s">
        <v>161</v>
      </c>
    </row>
    <row r="7" spans="2:6" ht="15.75" customHeight="1">
      <c r="B7" s="147" t="s">
        <v>162</v>
      </c>
      <c r="C7" s="148"/>
      <c r="D7" s="148"/>
      <c r="E7" s="148"/>
      <c r="F7" s="148"/>
    </row>
    <row r="8" spans="2:6" ht="21.75" customHeight="1" thickBot="1">
      <c r="B8" s="137"/>
      <c r="C8" s="138"/>
      <c r="D8" s="138"/>
      <c r="E8" s="138"/>
      <c r="F8" s="138"/>
    </row>
    <row r="9" spans="2:6" ht="25.5" customHeight="1">
      <c r="B9" s="149" t="s">
        <v>117</v>
      </c>
      <c r="C9" s="100" t="s">
        <v>118</v>
      </c>
      <c r="D9" s="152" t="s">
        <v>119</v>
      </c>
      <c r="E9" s="101">
        <f>E10*0.7</f>
        <v>42</v>
      </c>
      <c r="F9" s="102">
        <f>E9*1.2</f>
        <v>50.4</v>
      </c>
    </row>
    <row r="10" spans="2:6" ht="16.5">
      <c r="B10" s="150"/>
      <c r="C10" s="37" t="s">
        <v>120</v>
      </c>
      <c r="D10" s="153"/>
      <c r="E10" s="103">
        <f>E13*1.2</f>
        <v>60</v>
      </c>
      <c r="F10" s="104">
        <f aca="true" t="shared" si="0" ref="F10:F20">E10*1.2</f>
        <v>72</v>
      </c>
    </row>
    <row r="11" spans="2:6" ht="17.25" thickBot="1">
      <c r="B11" s="151"/>
      <c r="C11" s="105" t="s">
        <v>121</v>
      </c>
      <c r="D11" s="154"/>
      <c r="E11" s="106">
        <f>E10*1.3</f>
        <v>78</v>
      </c>
      <c r="F11" s="107">
        <f t="shared" si="0"/>
        <v>93.6</v>
      </c>
    </row>
    <row r="12" spans="2:6" ht="16.5">
      <c r="B12" s="128" t="s">
        <v>117</v>
      </c>
      <c r="C12" s="100" t="s">
        <v>118</v>
      </c>
      <c r="D12" s="134" t="s">
        <v>122</v>
      </c>
      <c r="E12" s="101">
        <f>E13*0.7</f>
        <v>35</v>
      </c>
      <c r="F12" s="102">
        <f t="shared" si="0"/>
        <v>42</v>
      </c>
    </row>
    <row r="13" spans="2:6" ht="16.5">
      <c r="B13" s="129"/>
      <c r="C13" s="37" t="s">
        <v>120</v>
      </c>
      <c r="D13" s="135"/>
      <c r="E13" s="103">
        <v>50</v>
      </c>
      <c r="F13" s="104">
        <f t="shared" si="0"/>
        <v>60</v>
      </c>
    </row>
    <row r="14" spans="2:6" ht="17.25" thickBot="1">
      <c r="B14" s="130"/>
      <c r="C14" s="105" t="s">
        <v>121</v>
      </c>
      <c r="D14" s="136"/>
      <c r="E14" s="106">
        <f>E13*1.3</f>
        <v>65</v>
      </c>
      <c r="F14" s="107">
        <f t="shared" si="0"/>
        <v>78</v>
      </c>
    </row>
    <row r="15" spans="2:6" ht="16.5">
      <c r="B15" s="128" t="s">
        <v>117</v>
      </c>
      <c r="C15" s="100" t="s">
        <v>118</v>
      </c>
      <c r="D15" s="134" t="s">
        <v>123</v>
      </c>
      <c r="E15" s="101">
        <f>E16*0.7</f>
        <v>28</v>
      </c>
      <c r="F15" s="102">
        <f t="shared" si="0"/>
        <v>33.6</v>
      </c>
    </row>
    <row r="16" spans="2:6" ht="16.5">
      <c r="B16" s="129"/>
      <c r="C16" s="37" t="s">
        <v>120</v>
      </c>
      <c r="D16" s="135"/>
      <c r="E16" s="103">
        <f>E13*0.8</f>
        <v>40</v>
      </c>
      <c r="F16" s="104">
        <f t="shared" si="0"/>
        <v>48</v>
      </c>
    </row>
    <row r="17" spans="2:6" ht="17.25" thickBot="1">
      <c r="B17" s="130"/>
      <c r="C17" s="105" t="s">
        <v>121</v>
      </c>
      <c r="D17" s="136"/>
      <c r="E17" s="106">
        <f>E16*1.3</f>
        <v>52</v>
      </c>
      <c r="F17" s="107">
        <f t="shared" si="0"/>
        <v>62.4</v>
      </c>
    </row>
    <row r="18" spans="2:6" ht="16.5">
      <c r="B18" s="128" t="s">
        <v>117</v>
      </c>
      <c r="C18" s="100" t="s">
        <v>118</v>
      </c>
      <c r="D18" s="131" t="s">
        <v>124</v>
      </c>
      <c r="E18" s="101">
        <f>E19*0.7</f>
        <v>19.6</v>
      </c>
      <c r="F18" s="102">
        <f t="shared" si="0"/>
        <v>23.52</v>
      </c>
    </row>
    <row r="19" spans="2:6" ht="16.5">
      <c r="B19" s="129"/>
      <c r="C19" s="37" t="s">
        <v>120</v>
      </c>
      <c r="D19" s="132"/>
      <c r="E19" s="103">
        <f>E13*0.56</f>
        <v>28.000000000000004</v>
      </c>
      <c r="F19" s="104">
        <f t="shared" si="0"/>
        <v>33.6</v>
      </c>
    </row>
    <row r="20" spans="2:6" ht="17.25" thickBot="1">
      <c r="B20" s="130"/>
      <c r="C20" s="105" t="s">
        <v>121</v>
      </c>
      <c r="D20" s="133"/>
      <c r="E20" s="106">
        <f>E19*1.3</f>
        <v>36.400000000000006</v>
      </c>
      <c r="F20" s="107">
        <f t="shared" si="0"/>
        <v>43.68000000000001</v>
      </c>
    </row>
    <row r="21" spans="2:6" ht="15">
      <c r="B21" s="128" t="s">
        <v>163</v>
      </c>
      <c r="C21" s="134"/>
      <c r="D21" s="134"/>
      <c r="E21" s="134"/>
      <c r="F21" s="134"/>
    </row>
    <row r="22" spans="2:6" ht="18.75" customHeight="1" thickBot="1">
      <c r="B22" s="137"/>
      <c r="C22" s="138"/>
      <c r="D22" s="138"/>
      <c r="E22" s="138"/>
      <c r="F22" s="138"/>
    </row>
    <row r="23" spans="2:6" ht="30.75" customHeight="1">
      <c r="B23" s="128" t="s">
        <v>117</v>
      </c>
      <c r="C23" s="100" t="s">
        <v>118</v>
      </c>
      <c r="D23" s="134" t="s">
        <v>119</v>
      </c>
      <c r="E23" s="101">
        <f>E24*0.7</f>
        <v>33.599999999999994</v>
      </c>
      <c r="F23" s="102">
        <f>E23*1.2</f>
        <v>40.31999999999999</v>
      </c>
    </row>
    <row r="24" spans="2:6" ht="16.5">
      <c r="B24" s="129"/>
      <c r="C24" s="37" t="s">
        <v>120</v>
      </c>
      <c r="D24" s="135"/>
      <c r="E24" s="103">
        <f>E27*1.2</f>
        <v>48</v>
      </c>
      <c r="F24" s="104">
        <f aca="true" t="shared" si="1" ref="F24:F34">E24*1.2</f>
        <v>57.599999999999994</v>
      </c>
    </row>
    <row r="25" spans="2:6" ht="17.25" thickBot="1">
      <c r="B25" s="130"/>
      <c r="C25" s="105" t="s">
        <v>121</v>
      </c>
      <c r="D25" s="136"/>
      <c r="E25" s="106">
        <f>E24*1.3</f>
        <v>62.400000000000006</v>
      </c>
      <c r="F25" s="107">
        <f t="shared" si="1"/>
        <v>74.88000000000001</v>
      </c>
    </row>
    <row r="26" spans="2:6" ht="16.5">
      <c r="B26" s="128" t="s">
        <v>117</v>
      </c>
      <c r="C26" s="100" t="s">
        <v>118</v>
      </c>
      <c r="D26" s="134" t="s">
        <v>122</v>
      </c>
      <c r="E26" s="101">
        <f>E27*0.7</f>
        <v>28</v>
      </c>
      <c r="F26" s="102">
        <f t="shared" si="1"/>
        <v>33.6</v>
      </c>
    </row>
    <row r="27" spans="2:6" ht="16.5">
      <c r="B27" s="129"/>
      <c r="C27" s="37" t="s">
        <v>120</v>
      </c>
      <c r="D27" s="135"/>
      <c r="E27" s="103">
        <v>40</v>
      </c>
      <c r="F27" s="104">
        <f t="shared" si="1"/>
        <v>48</v>
      </c>
    </row>
    <row r="28" spans="2:6" ht="17.25" thickBot="1">
      <c r="B28" s="130"/>
      <c r="C28" s="105" t="s">
        <v>121</v>
      </c>
      <c r="D28" s="136"/>
      <c r="E28" s="106">
        <f>E27*1.3</f>
        <v>52</v>
      </c>
      <c r="F28" s="107">
        <f t="shared" si="1"/>
        <v>62.4</v>
      </c>
    </row>
    <row r="29" spans="2:6" ht="16.5">
      <c r="B29" s="128" t="s">
        <v>117</v>
      </c>
      <c r="C29" s="100" t="s">
        <v>118</v>
      </c>
      <c r="D29" s="134" t="s">
        <v>123</v>
      </c>
      <c r="E29" s="101">
        <f>E30*0.7</f>
        <v>22.4</v>
      </c>
      <c r="F29" s="102">
        <f t="shared" si="1"/>
        <v>26.88</v>
      </c>
    </row>
    <row r="30" spans="2:6" ht="16.5">
      <c r="B30" s="129"/>
      <c r="C30" s="37" t="s">
        <v>120</v>
      </c>
      <c r="D30" s="135"/>
      <c r="E30" s="103">
        <f>E27*0.8</f>
        <v>32</v>
      </c>
      <c r="F30" s="104">
        <f t="shared" si="1"/>
        <v>38.4</v>
      </c>
    </row>
    <row r="31" spans="2:6" ht="21" customHeight="1" thickBot="1">
      <c r="B31" s="130"/>
      <c r="C31" s="105" t="s">
        <v>121</v>
      </c>
      <c r="D31" s="136"/>
      <c r="E31" s="106">
        <f>E30*1.3</f>
        <v>41.6</v>
      </c>
      <c r="F31" s="107">
        <f t="shared" si="1"/>
        <v>49.92</v>
      </c>
    </row>
    <row r="32" spans="2:6" ht="15" customHeight="1">
      <c r="B32" s="128" t="s">
        <v>117</v>
      </c>
      <c r="C32" s="100" t="s">
        <v>118</v>
      </c>
      <c r="D32" s="131" t="s">
        <v>124</v>
      </c>
      <c r="E32" s="101">
        <f>E33*0.7</f>
        <v>15.68</v>
      </c>
      <c r="F32" s="102">
        <f t="shared" si="1"/>
        <v>18.816</v>
      </c>
    </row>
    <row r="33" spans="2:6" ht="15.75" customHeight="1">
      <c r="B33" s="129"/>
      <c r="C33" s="37" t="s">
        <v>120</v>
      </c>
      <c r="D33" s="132"/>
      <c r="E33" s="103">
        <f>E27*0.56</f>
        <v>22.400000000000002</v>
      </c>
      <c r="F33" s="104">
        <f t="shared" si="1"/>
        <v>26.880000000000003</v>
      </c>
    </row>
    <row r="34" spans="2:6" ht="17.25" thickBot="1">
      <c r="B34" s="130"/>
      <c r="C34" s="105" t="s">
        <v>121</v>
      </c>
      <c r="D34" s="133"/>
      <c r="E34" s="106">
        <f>E33*1.3</f>
        <v>29.120000000000005</v>
      </c>
      <c r="F34" s="107">
        <f t="shared" si="1"/>
        <v>34.944</v>
      </c>
    </row>
    <row r="35" spans="2:6" ht="15">
      <c r="B35" s="128" t="s">
        <v>164</v>
      </c>
      <c r="C35" s="134"/>
      <c r="D35" s="134"/>
      <c r="E35" s="134"/>
      <c r="F35" s="134"/>
    </row>
    <row r="36" spans="2:6" ht="18" customHeight="1" thickBot="1">
      <c r="B36" s="137"/>
      <c r="C36" s="138"/>
      <c r="D36" s="138"/>
      <c r="E36" s="138"/>
      <c r="F36" s="138"/>
    </row>
    <row r="37" spans="2:6" ht="30" customHeight="1">
      <c r="B37" s="128" t="s">
        <v>117</v>
      </c>
      <c r="C37" s="100" t="s">
        <v>118</v>
      </c>
      <c r="D37" s="134" t="s">
        <v>119</v>
      </c>
      <c r="E37" s="101">
        <f>E38*0.7</f>
        <v>29.4</v>
      </c>
      <c r="F37" s="102">
        <f>E37*1.2</f>
        <v>35.279999999999994</v>
      </c>
    </row>
    <row r="38" spans="2:6" ht="16.5">
      <c r="B38" s="129"/>
      <c r="C38" s="37" t="s">
        <v>120</v>
      </c>
      <c r="D38" s="135"/>
      <c r="E38" s="103">
        <f>E41*1.2</f>
        <v>42</v>
      </c>
      <c r="F38" s="104">
        <f aca="true" t="shared" si="2" ref="F38:F48">E38*1.2</f>
        <v>50.4</v>
      </c>
    </row>
    <row r="39" spans="2:6" ht="17.25" thickBot="1">
      <c r="B39" s="130"/>
      <c r="C39" s="105" t="s">
        <v>121</v>
      </c>
      <c r="D39" s="136"/>
      <c r="E39" s="106">
        <f>E38*1.3</f>
        <v>54.6</v>
      </c>
      <c r="F39" s="107">
        <f t="shared" si="2"/>
        <v>65.52</v>
      </c>
    </row>
    <row r="40" spans="2:6" ht="16.5">
      <c r="B40" s="128" t="s">
        <v>117</v>
      </c>
      <c r="C40" s="100" t="s">
        <v>118</v>
      </c>
      <c r="D40" s="134" t="s">
        <v>122</v>
      </c>
      <c r="E40" s="101">
        <f>E41*0.7</f>
        <v>24.5</v>
      </c>
      <c r="F40" s="102">
        <f t="shared" si="2"/>
        <v>29.4</v>
      </c>
    </row>
    <row r="41" spans="2:6" ht="16.5">
      <c r="B41" s="129"/>
      <c r="C41" s="37" t="s">
        <v>120</v>
      </c>
      <c r="D41" s="135"/>
      <c r="E41" s="103">
        <v>35</v>
      </c>
      <c r="F41" s="104">
        <f t="shared" si="2"/>
        <v>42</v>
      </c>
    </row>
    <row r="42" spans="2:6" ht="17.25" thickBot="1">
      <c r="B42" s="130"/>
      <c r="C42" s="105" t="s">
        <v>121</v>
      </c>
      <c r="D42" s="136"/>
      <c r="E42" s="106">
        <f>E41*1.3</f>
        <v>45.5</v>
      </c>
      <c r="F42" s="107">
        <f t="shared" si="2"/>
        <v>54.6</v>
      </c>
    </row>
    <row r="43" spans="2:6" ht="16.5">
      <c r="B43" s="128" t="s">
        <v>117</v>
      </c>
      <c r="C43" s="100" t="s">
        <v>118</v>
      </c>
      <c r="D43" s="134" t="s">
        <v>123</v>
      </c>
      <c r="E43" s="101">
        <f>E44*0.7</f>
        <v>19.599999999999998</v>
      </c>
      <c r="F43" s="102">
        <f t="shared" si="2"/>
        <v>23.519999999999996</v>
      </c>
    </row>
    <row r="44" spans="2:6" ht="16.5">
      <c r="B44" s="129"/>
      <c r="C44" s="37" t="s">
        <v>120</v>
      </c>
      <c r="D44" s="135"/>
      <c r="E44" s="103">
        <f>E41*0.8</f>
        <v>28</v>
      </c>
      <c r="F44" s="104">
        <f t="shared" si="2"/>
        <v>33.6</v>
      </c>
    </row>
    <row r="45" spans="2:6" ht="17.25" thickBot="1">
      <c r="B45" s="130"/>
      <c r="C45" s="105" t="s">
        <v>121</v>
      </c>
      <c r="D45" s="136"/>
      <c r="E45" s="106">
        <f>E44*1.3</f>
        <v>36.4</v>
      </c>
      <c r="F45" s="107">
        <f t="shared" si="2"/>
        <v>43.68</v>
      </c>
    </row>
    <row r="46" spans="2:6" ht="16.5">
      <c r="B46" s="128" t="s">
        <v>117</v>
      </c>
      <c r="C46" s="100" t="s">
        <v>118</v>
      </c>
      <c r="D46" s="131" t="s">
        <v>124</v>
      </c>
      <c r="E46" s="101">
        <f>E47*0.7</f>
        <v>13.72</v>
      </c>
      <c r="F46" s="102">
        <f t="shared" si="2"/>
        <v>16.464</v>
      </c>
    </row>
    <row r="47" spans="2:6" ht="16.5">
      <c r="B47" s="129"/>
      <c r="C47" s="37" t="s">
        <v>120</v>
      </c>
      <c r="D47" s="132"/>
      <c r="E47" s="103">
        <f>E41*0.56</f>
        <v>19.6</v>
      </c>
      <c r="F47" s="104">
        <f t="shared" si="2"/>
        <v>23.52</v>
      </c>
    </row>
    <row r="48" spans="2:6" ht="17.25" thickBot="1">
      <c r="B48" s="130"/>
      <c r="C48" s="105" t="s">
        <v>121</v>
      </c>
      <c r="D48" s="133"/>
      <c r="E48" s="106">
        <f>E47*1.3</f>
        <v>25.480000000000004</v>
      </c>
      <c r="F48" s="107">
        <f t="shared" si="2"/>
        <v>30.576000000000004</v>
      </c>
    </row>
    <row r="49" spans="2:6" ht="18.75">
      <c r="B49" s="108"/>
      <c r="C49" s="108"/>
      <c r="D49" s="108"/>
      <c r="E49" s="108"/>
      <c r="F49" s="108"/>
    </row>
    <row r="50" spans="2:6" ht="87" customHeight="1">
      <c r="B50" s="146" t="s">
        <v>165</v>
      </c>
      <c r="C50" s="146"/>
      <c r="D50" s="146"/>
      <c r="E50" s="146"/>
      <c r="F50" s="146"/>
    </row>
  </sheetData>
  <sheetProtection/>
  <mergeCells count="34">
    <mergeCell ref="B50:F50"/>
    <mergeCell ref="D40:D42"/>
    <mergeCell ref="B43:B45"/>
    <mergeCell ref="D43:D45"/>
    <mergeCell ref="B7:F8"/>
    <mergeCell ref="B9:B11"/>
    <mergeCell ref="D9:D11"/>
    <mergeCell ref="B40:B42"/>
    <mergeCell ref="B12:B14"/>
    <mergeCell ref="D12:D14"/>
    <mergeCell ref="B26:B28"/>
    <mergeCell ref="D26:D28"/>
    <mergeCell ref="B29:B31"/>
    <mergeCell ref="B3:F3"/>
    <mergeCell ref="B4:F4"/>
    <mergeCell ref="B5:B6"/>
    <mergeCell ref="C5:C6"/>
    <mergeCell ref="D5:D6"/>
    <mergeCell ref="E5:F5"/>
    <mergeCell ref="D15:D17"/>
    <mergeCell ref="B18:B20"/>
    <mergeCell ref="D18:D20"/>
    <mergeCell ref="B21:F22"/>
    <mergeCell ref="B23:B25"/>
    <mergeCell ref="D23:D25"/>
    <mergeCell ref="B15:B17"/>
    <mergeCell ref="B46:B48"/>
    <mergeCell ref="D46:D48"/>
    <mergeCell ref="D29:D31"/>
    <mergeCell ref="B32:B34"/>
    <mergeCell ref="D32:D34"/>
    <mergeCell ref="B35:F36"/>
    <mergeCell ref="B37:B39"/>
    <mergeCell ref="D37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92.28125" style="0" customWidth="1"/>
    <col min="3" max="3" width="23.7109375" style="0" customWidth="1"/>
    <col min="4" max="4" width="28.28125" style="0" customWidth="1"/>
    <col min="5" max="5" width="20.00390625" style="0" customWidth="1"/>
  </cols>
  <sheetData>
    <row r="1" spans="2:4" ht="18.75">
      <c r="B1" s="225" t="s">
        <v>105</v>
      </c>
      <c r="C1" s="225"/>
      <c r="D1" s="225"/>
    </row>
    <row r="2" ht="15.75" thickBot="1"/>
    <row r="3" spans="2:5" ht="50.25" thickBot="1">
      <c r="B3" s="60" t="s">
        <v>66</v>
      </c>
      <c r="C3" s="60" t="s">
        <v>21</v>
      </c>
      <c r="D3" s="60" t="s">
        <v>104</v>
      </c>
      <c r="E3" s="74" t="s">
        <v>77</v>
      </c>
    </row>
    <row r="4" spans="2:5" ht="54" customHeight="1">
      <c r="B4" s="117" t="s">
        <v>185</v>
      </c>
      <c r="C4" s="53" t="s">
        <v>78</v>
      </c>
      <c r="D4" s="70">
        <v>277.25</v>
      </c>
      <c r="E4" s="75">
        <f>D4*1.2</f>
        <v>332.7</v>
      </c>
    </row>
    <row r="5" spans="2:5" ht="55.5" customHeight="1">
      <c r="B5" s="118" t="s">
        <v>186</v>
      </c>
      <c r="C5" s="54" t="s">
        <v>78</v>
      </c>
      <c r="D5" s="71">
        <v>231.1</v>
      </c>
      <c r="E5" s="76">
        <f aca="true" t="shared" si="0" ref="E5:E25">D5*1.2</f>
        <v>277.32</v>
      </c>
    </row>
    <row r="6" spans="2:5" ht="49.5">
      <c r="B6" s="118" t="s">
        <v>187</v>
      </c>
      <c r="C6" s="54" t="s">
        <v>78</v>
      </c>
      <c r="D6" s="71">
        <v>362.2</v>
      </c>
      <c r="E6" s="76">
        <f t="shared" si="0"/>
        <v>434.64</v>
      </c>
    </row>
    <row r="7" spans="2:5" ht="48" customHeight="1">
      <c r="B7" s="118" t="s">
        <v>188</v>
      </c>
      <c r="C7" s="54" t="s">
        <v>78</v>
      </c>
      <c r="D7" s="71">
        <v>301.85</v>
      </c>
      <c r="E7" s="76">
        <f t="shared" si="0"/>
        <v>362.22</v>
      </c>
    </row>
    <row r="8" spans="2:5" ht="49.5">
      <c r="B8" s="118" t="s">
        <v>79</v>
      </c>
      <c r="C8" s="54" t="s">
        <v>80</v>
      </c>
      <c r="D8" s="71">
        <v>20</v>
      </c>
      <c r="E8" s="76">
        <f t="shared" si="0"/>
        <v>24</v>
      </c>
    </row>
    <row r="9" spans="2:5" ht="16.5">
      <c r="B9" s="118" t="s">
        <v>82</v>
      </c>
      <c r="C9" s="54" t="s">
        <v>83</v>
      </c>
      <c r="D9" s="71">
        <v>27</v>
      </c>
      <c r="E9" s="76">
        <f t="shared" si="0"/>
        <v>32.4</v>
      </c>
    </row>
    <row r="10" spans="2:5" ht="16.5">
      <c r="B10" s="118" t="s">
        <v>84</v>
      </c>
      <c r="C10" s="54" t="s">
        <v>85</v>
      </c>
      <c r="D10" s="71">
        <v>40</v>
      </c>
      <c r="E10" s="76">
        <f t="shared" si="0"/>
        <v>48</v>
      </c>
    </row>
    <row r="11" spans="2:5" ht="16.5">
      <c r="B11" s="118" t="s">
        <v>86</v>
      </c>
      <c r="C11" s="54" t="s">
        <v>81</v>
      </c>
      <c r="D11" s="71">
        <v>5</v>
      </c>
      <c r="E11" s="76">
        <f t="shared" si="0"/>
        <v>6</v>
      </c>
    </row>
    <row r="12" spans="2:5" ht="16.5">
      <c r="B12" s="118" t="s">
        <v>87</v>
      </c>
      <c r="C12" s="54" t="s">
        <v>88</v>
      </c>
      <c r="D12" s="71">
        <v>2.6</v>
      </c>
      <c r="E12" s="76">
        <f t="shared" si="0"/>
        <v>3.12</v>
      </c>
    </row>
    <row r="13" spans="2:5" ht="16.5">
      <c r="B13" s="118" t="s">
        <v>89</v>
      </c>
      <c r="C13" s="54" t="s">
        <v>88</v>
      </c>
      <c r="D13" s="71">
        <v>2</v>
      </c>
      <c r="E13" s="76">
        <f t="shared" si="0"/>
        <v>2.4</v>
      </c>
    </row>
    <row r="14" spans="2:5" ht="16.5">
      <c r="B14" s="118" t="s">
        <v>90</v>
      </c>
      <c r="C14" s="54" t="s">
        <v>81</v>
      </c>
      <c r="D14" s="71">
        <v>5</v>
      </c>
      <c r="E14" s="76">
        <f t="shared" si="0"/>
        <v>6</v>
      </c>
    </row>
    <row r="15" spans="2:5" ht="16.5">
      <c r="B15" s="118" t="s">
        <v>91</v>
      </c>
      <c r="C15" s="54" t="s">
        <v>81</v>
      </c>
      <c r="D15" s="71">
        <v>1.25</v>
      </c>
      <c r="E15" s="76">
        <f t="shared" si="0"/>
        <v>1.5</v>
      </c>
    </row>
    <row r="16" spans="2:5" ht="16.5">
      <c r="B16" s="118" t="s">
        <v>92</v>
      </c>
      <c r="C16" s="54" t="s">
        <v>93</v>
      </c>
      <c r="D16" s="71">
        <v>12</v>
      </c>
      <c r="E16" s="76">
        <f t="shared" si="0"/>
        <v>14.399999999999999</v>
      </c>
    </row>
    <row r="17" spans="2:5" ht="16.5">
      <c r="B17" s="118" t="s">
        <v>94</v>
      </c>
      <c r="C17" s="54" t="s">
        <v>81</v>
      </c>
      <c r="D17" s="71">
        <v>32</v>
      </c>
      <c r="E17" s="76">
        <f t="shared" si="0"/>
        <v>38.4</v>
      </c>
    </row>
    <row r="18" spans="2:5" s="98" customFormat="1" ht="16.5">
      <c r="B18" s="118" t="s">
        <v>178</v>
      </c>
      <c r="C18" s="54" t="s">
        <v>81</v>
      </c>
      <c r="D18" s="71">
        <v>32</v>
      </c>
      <c r="E18" s="76">
        <f t="shared" si="0"/>
        <v>38.4</v>
      </c>
    </row>
    <row r="19" spans="2:5" ht="16.5">
      <c r="B19" s="118" t="s">
        <v>95</v>
      </c>
      <c r="C19" s="54" t="s">
        <v>81</v>
      </c>
      <c r="D19" s="71">
        <v>6</v>
      </c>
      <c r="E19" s="76">
        <f t="shared" si="0"/>
        <v>7.199999999999999</v>
      </c>
    </row>
    <row r="20" spans="2:5" ht="16.5">
      <c r="B20" s="118" t="s">
        <v>96</v>
      </c>
      <c r="C20" s="54" t="s">
        <v>97</v>
      </c>
      <c r="D20" s="71">
        <v>1.1</v>
      </c>
      <c r="E20" s="76">
        <f t="shared" si="0"/>
        <v>1.32</v>
      </c>
    </row>
    <row r="21" spans="2:5" ht="16.5">
      <c r="B21" s="119" t="s">
        <v>98</v>
      </c>
      <c r="C21" s="55" t="s">
        <v>99</v>
      </c>
      <c r="D21" s="72">
        <v>5</v>
      </c>
      <c r="E21" s="76">
        <f t="shared" si="0"/>
        <v>6</v>
      </c>
    </row>
    <row r="22" spans="2:5" ht="16.5">
      <c r="B22" s="120" t="s">
        <v>100</v>
      </c>
      <c r="C22" s="55" t="s">
        <v>99</v>
      </c>
      <c r="D22" s="72">
        <v>3</v>
      </c>
      <c r="E22" s="76">
        <f t="shared" si="0"/>
        <v>3.5999999999999996</v>
      </c>
    </row>
    <row r="23" spans="2:5" ht="16.5">
      <c r="B23" s="119" t="s">
        <v>101</v>
      </c>
      <c r="C23" s="54" t="s">
        <v>81</v>
      </c>
      <c r="D23" s="72">
        <v>15</v>
      </c>
      <c r="E23" s="76">
        <f t="shared" si="0"/>
        <v>18</v>
      </c>
    </row>
    <row r="24" spans="2:5" s="98" customFormat="1" ht="16.5">
      <c r="B24" s="119" t="s">
        <v>179</v>
      </c>
      <c r="C24" s="54" t="s">
        <v>81</v>
      </c>
      <c r="D24" s="123">
        <v>18</v>
      </c>
      <c r="E24" s="124">
        <f t="shared" si="0"/>
        <v>21.599999999999998</v>
      </c>
    </row>
    <row r="25" spans="2:5" ht="17.25" thickBot="1">
      <c r="B25" s="121" t="s">
        <v>102</v>
      </c>
      <c r="C25" s="122" t="s">
        <v>103</v>
      </c>
      <c r="D25" s="73">
        <v>5</v>
      </c>
      <c r="E25" s="77">
        <f t="shared" si="0"/>
        <v>6</v>
      </c>
    </row>
    <row r="27" spans="2:6" ht="15.75">
      <c r="B27" s="226" t="s">
        <v>32</v>
      </c>
      <c r="C27" s="226"/>
      <c r="D27" s="226"/>
      <c r="E27" s="226"/>
      <c r="F27" s="226"/>
    </row>
  </sheetData>
  <sheetProtection/>
  <mergeCells count="2">
    <mergeCell ref="B1:D1"/>
    <mergeCell ref="B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8"/>
  <sheetViews>
    <sheetView zoomScale="70" zoomScaleNormal="70" zoomScalePageLayoutView="0" workbookViewId="0" topLeftCell="A37">
      <selection activeCell="G47" sqref="G47"/>
    </sheetView>
  </sheetViews>
  <sheetFormatPr defaultColWidth="9.140625" defaultRowHeight="15"/>
  <cols>
    <col min="2" max="2" width="10.7109375" style="0" customWidth="1"/>
    <col min="3" max="3" width="17.57421875" style="0" customWidth="1"/>
    <col min="4" max="4" width="21.28125" style="0" customWidth="1"/>
    <col min="5" max="5" width="19.28125" style="0" customWidth="1"/>
    <col min="6" max="6" width="22.421875" style="0" customWidth="1"/>
    <col min="7" max="7" width="20.140625" style="0" customWidth="1"/>
    <col min="8" max="8" width="19.421875" style="0" customWidth="1"/>
    <col min="9" max="9" width="19.8515625" style="0" customWidth="1"/>
  </cols>
  <sheetData>
    <row r="3" spans="2:9" ht="38.25" customHeight="1">
      <c r="B3" s="109"/>
      <c r="C3" s="109"/>
      <c r="D3" s="109"/>
      <c r="E3" s="109"/>
      <c r="F3" s="109"/>
      <c r="G3" s="109"/>
      <c r="H3" s="109"/>
      <c r="I3" s="109"/>
    </row>
    <row r="4" spans="2:7" ht="15.75">
      <c r="B4" s="177"/>
      <c r="C4" s="177"/>
      <c r="D4" s="177"/>
      <c r="E4" s="177"/>
      <c r="F4" s="177"/>
      <c r="G4" s="177"/>
    </row>
    <row r="5" spans="2:9" ht="48" customHeight="1">
      <c r="B5" s="139" t="s">
        <v>140</v>
      </c>
      <c r="C5" s="139"/>
      <c r="D5" s="139"/>
      <c r="E5" s="139"/>
      <c r="F5" s="139"/>
      <c r="G5" s="139"/>
      <c r="H5" s="139"/>
      <c r="I5" s="139"/>
    </row>
    <row r="6" spans="2:9" ht="20.25" thickBot="1">
      <c r="B6" s="178" t="s">
        <v>141</v>
      </c>
      <c r="C6" s="178"/>
      <c r="D6" s="178"/>
      <c r="E6" s="178"/>
      <c r="F6" s="178"/>
      <c r="G6" s="178"/>
      <c r="H6" s="178"/>
      <c r="I6" s="178"/>
    </row>
    <row r="7" spans="2:9" ht="15">
      <c r="B7" s="162" t="s">
        <v>142</v>
      </c>
      <c r="C7" s="171"/>
      <c r="D7" s="171"/>
      <c r="E7" s="172"/>
      <c r="F7" s="162" t="s">
        <v>143</v>
      </c>
      <c r="G7" s="171"/>
      <c r="H7" s="171"/>
      <c r="I7" s="172"/>
    </row>
    <row r="8" spans="2:9" ht="15.75" thickBot="1">
      <c r="B8" s="179"/>
      <c r="C8" s="180"/>
      <c r="D8" s="180"/>
      <c r="E8" s="181"/>
      <c r="F8" s="173"/>
      <c r="G8" s="174"/>
      <c r="H8" s="174"/>
      <c r="I8" s="175"/>
    </row>
    <row r="9" spans="2:9" ht="33" customHeight="1" thickBot="1">
      <c r="B9" s="173"/>
      <c r="C9" s="174"/>
      <c r="D9" s="174"/>
      <c r="E9" s="175"/>
      <c r="F9" s="159" t="s">
        <v>144</v>
      </c>
      <c r="G9" s="160"/>
      <c r="H9" s="159" t="s">
        <v>145</v>
      </c>
      <c r="I9" s="160"/>
    </row>
    <row r="10" spans="2:9" ht="25.5" customHeight="1" thickBot="1">
      <c r="B10" s="80" t="s">
        <v>5</v>
      </c>
      <c r="C10" s="80" t="s">
        <v>0</v>
      </c>
      <c r="D10" s="80" t="s">
        <v>146</v>
      </c>
      <c r="E10" s="80" t="s">
        <v>147</v>
      </c>
      <c r="F10" s="81" t="s">
        <v>148</v>
      </c>
      <c r="G10" s="81" t="s">
        <v>149</v>
      </c>
      <c r="H10" s="81" t="s">
        <v>148</v>
      </c>
      <c r="I10" s="81" t="s">
        <v>149</v>
      </c>
    </row>
    <row r="11" spans="2:9" ht="16.5">
      <c r="B11" s="156" t="s">
        <v>150</v>
      </c>
      <c r="C11" s="158">
        <v>0</v>
      </c>
      <c r="D11" s="82" t="s">
        <v>1</v>
      </c>
      <c r="E11" s="158" t="s">
        <v>151</v>
      </c>
      <c r="F11" s="83">
        <f>F12*1.1</f>
        <v>377.52000000000004</v>
      </c>
      <c r="G11" s="84">
        <f aca="true" t="shared" si="0" ref="G11:G30">F11*1.2</f>
        <v>453.02400000000006</v>
      </c>
      <c r="H11" s="85">
        <f>H12*1.1</f>
        <v>248.82000000000005</v>
      </c>
      <c r="I11" s="84">
        <f>H11*1.2</f>
        <v>298.58400000000006</v>
      </c>
    </row>
    <row r="12" spans="2:9" ht="16.5">
      <c r="B12" s="156"/>
      <c r="C12" s="156"/>
      <c r="D12" s="86">
        <v>25</v>
      </c>
      <c r="E12" s="156"/>
      <c r="F12" s="87">
        <f>F20*1.56</f>
        <v>343.2</v>
      </c>
      <c r="G12" s="88">
        <f t="shared" si="0"/>
        <v>411.84</v>
      </c>
      <c r="H12" s="89">
        <f>H20*1.56</f>
        <v>226.20000000000002</v>
      </c>
      <c r="I12" s="88">
        <f aca="true" t="shared" si="1" ref="I12:I30">H12*1.2</f>
        <v>271.44</v>
      </c>
    </row>
    <row r="13" spans="2:9" ht="16.5">
      <c r="B13" s="156"/>
      <c r="C13" s="156"/>
      <c r="D13" s="86" t="s">
        <v>152</v>
      </c>
      <c r="E13" s="156"/>
      <c r="F13" s="87">
        <f>F12*1.2</f>
        <v>411.84</v>
      </c>
      <c r="G13" s="88">
        <f t="shared" si="0"/>
        <v>494.20799999999997</v>
      </c>
      <c r="H13" s="89">
        <f>H12*1.2</f>
        <v>271.44</v>
      </c>
      <c r="I13" s="88">
        <f t="shared" si="1"/>
        <v>325.728</v>
      </c>
    </row>
    <row r="14" spans="2:9" ht="17.25" thickBot="1">
      <c r="B14" s="156"/>
      <c r="C14" s="157"/>
      <c r="D14" s="90" t="s">
        <v>153</v>
      </c>
      <c r="E14" s="156"/>
      <c r="F14" s="91">
        <f>F12*1.3</f>
        <v>446.16</v>
      </c>
      <c r="G14" s="92">
        <f t="shared" si="0"/>
        <v>535.392</v>
      </c>
      <c r="H14" s="93">
        <f>H12*1.3</f>
        <v>294.06000000000006</v>
      </c>
      <c r="I14" s="92">
        <f t="shared" si="1"/>
        <v>352.87200000000007</v>
      </c>
    </row>
    <row r="15" spans="2:9" ht="16.5">
      <c r="B15" s="156"/>
      <c r="C15" s="158">
        <v>1</v>
      </c>
      <c r="D15" s="82" t="s">
        <v>1</v>
      </c>
      <c r="E15" s="156"/>
      <c r="F15" s="83">
        <f>F16*1.1</f>
        <v>290.40000000000003</v>
      </c>
      <c r="G15" s="84">
        <f t="shared" si="0"/>
        <v>348.48</v>
      </c>
      <c r="H15" s="85">
        <f>H16*1.1</f>
        <v>191.4</v>
      </c>
      <c r="I15" s="84">
        <f t="shared" si="1"/>
        <v>229.68</v>
      </c>
    </row>
    <row r="16" spans="2:9" ht="16.5">
      <c r="B16" s="156"/>
      <c r="C16" s="156"/>
      <c r="D16" s="86">
        <v>25</v>
      </c>
      <c r="E16" s="156"/>
      <c r="F16" s="87">
        <f>F20*1.2</f>
        <v>264</v>
      </c>
      <c r="G16" s="88">
        <f t="shared" si="0"/>
        <v>316.8</v>
      </c>
      <c r="H16" s="89">
        <f>H20*1.2</f>
        <v>174</v>
      </c>
      <c r="I16" s="88">
        <f t="shared" si="1"/>
        <v>208.79999999999998</v>
      </c>
    </row>
    <row r="17" spans="2:9" ht="16.5">
      <c r="B17" s="156"/>
      <c r="C17" s="156"/>
      <c r="D17" s="86" t="s">
        <v>152</v>
      </c>
      <c r="E17" s="156"/>
      <c r="F17" s="87">
        <f>F16*1.2</f>
        <v>316.8</v>
      </c>
      <c r="G17" s="88">
        <f t="shared" si="0"/>
        <v>380.16</v>
      </c>
      <c r="H17" s="89">
        <f>H16*1.2</f>
        <v>208.79999999999998</v>
      </c>
      <c r="I17" s="88">
        <f t="shared" si="1"/>
        <v>250.55999999999997</v>
      </c>
    </row>
    <row r="18" spans="2:9" ht="17.25" thickBot="1">
      <c r="B18" s="156"/>
      <c r="C18" s="157"/>
      <c r="D18" s="90" t="s">
        <v>153</v>
      </c>
      <c r="E18" s="156"/>
      <c r="F18" s="91">
        <f>F16*1.3</f>
        <v>343.2</v>
      </c>
      <c r="G18" s="92">
        <f t="shared" si="0"/>
        <v>411.84</v>
      </c>
      <c r="H18" s="93">
        <f>H16*1.3</f>
        <v>226.20000000000002</v>
      </c>
      <c r="I18" s="92">
        <f t="shared" si="1"/>
        <v>271.44</v>
      </c>
    </row>
    <row r="19" spans="2:9" ht="16.5">
      <c r="B19" s="156"/>
      <c r="C19" s="158">
        <v>2</v>
      </c>
      <c r="D19" s="82" t="s">
        <v>1</v>
      </c>
      <c r="E19" s="156"/>
      <c r="F19" s="83">
        <f>F20*1.1</f>
        <v>242.00000000000003</v>
      </c>
      <c r="G19" s="84">
        <f t="shared" si="0"/>
        <v>290.40000000000003</v>
      </c>
      <c r="H19" s="85">
        <f>H20*1.1</f>
        <v>159.5</v>
      </c>
      <c r="I19" s="84">
        <f t="shared" si="1"/>
        <v>191.4</v>
      </c>
    </row>
    <row r="20" spans="2:9" ht="16.5">
      <c r="B20" s="156"/>
      <c r="C20" s="156"/>
      <c r="D20" s="86">
        <v>25</v>
      </c>
      <c r="E20" s="156"/>
      <c r="F20" s="87">
        <v>220</v>
      </c>
      <c r="G20" s="88">
        <f t="shared" si="0"/>
        <v>264</v>
      </c>
      <c r="H20" s="89">
        <v>145</v>
      </c>
      <c r="I20" s="88">
        <f t="shared" si="1"/>
        <v>174</v>
      </c>
    </row>
    <row r="21" spans="2:9" ht="16.5">
      <c r="B21" s="156"/>
      <c r="C21" s="156"/>
      <c r="D21" s="86" t="s">
        <v>152</v>
      </c>
      <c r="E21" s="156"/>
      <c r="F21" s="87">
        <f>F20*1.2</f>
        <v>264</v>
      </c>
      <c r="G21" s="88">
        <f t="shared" si="0"/>
        <v>316.8</v>
      </c>
      <c r="H21" s="89">
        <f>H20*1.2</f>
        <v>174</v>
      </c>
      <c r="I21" s="88">
        <f t="shared" si="1"/>
        <v>208.79999999999998</v>
      </c>
    </row>
    <row r="22" spans="2:9" ht="17.25" thickBot="1">
      <c r="B22" s="156"/>
      <c r="C22" s="157"/>
      <c r="D22" s="90" t="s">
        <v>153</v>
      </c>
      <c r="E22" s="156"/>
      <c r="F22" s="91">
        <f>F20*1.3</f>
        <v>286</v>
      </c>
      <c r="G22" s="92">
        <f t="shared" si="0"/>
        <v>343.2</v>
      </c>
      <c r="H22" s="93">
        <f>H20*1.3</f>
        <v>188.5</v>
      </c>
      <c r="I22" s="92">
        <f t="shared" si="1"/>
        <v>226.2</v>
      </c>
    </row>
    <row r="23" spans="2:9" ht="16.5">
      <c r="B23" s="156"/>
      <c r="C23" s="158">
        <v>3</v>
      </c>
      <c r="D23" s="82" t="s">
        <v>1</v>
      </c>
      <c r="E23" s="156"/>
      <c r="F23" s="83">
        <f>F24*1.1</f>
        <v>193.60000000000002</v>
      </c>
      <c r="G23" s="84">
        <f t="shared" si="0"/>
        <v>232.32000000000002</v>
      </c>
      <c r="H23" s="85">
        <f>H24*1.1</f>
        <v>127.60000000000001</v>
      </c>
      <c r="I23" s="84">
        <f t="shared" si="1"/>
        <v>153.12</v>
      </c>
    </row>
    <row r="24" spans="2:9" ht="16.5">
      <c r="B24" s="156"/>
      <c r="C24" s="156"/>
      <c r="D24" s="86">
        <v>25</v>
      </c>
      <c r="E24" s="156"/>
      <c r="F24" s="87">
        <f>F20*0.8</f>
        <v>176</v>
      </c>
      <c r="G24" s="88">
        <f t="shared" si="0"/>
        <v>211.2</v>
      </c>
      <c r="H24" s="89">
        <f>H20*0.8</f>
        <v>116</v>
      </c>
      <c r="I24" s="88">
        <f t="shared" si="1"/>
        <v>139.2</v>
      </c>
    </row>
    <row r="25" spans="2:9" ht="16.5">
      <c r="B25" s="156"/>
      <c r="C25" s="156"/>
      <c r="D25" s="86" t="s">
        <v>152</v>
      </c>
      <c r="E25" s="156"/>
      <c r="F25" s="87">
        <f>F24*1.2</f>
        <v>211.2</v>
      </c>
      <c r="G25" s="88">
        <f t="shared" si="0"/>
        <v>253.43999999999997</v>
      </c>
      <c r="H25" s="89">
        <f>H24*1.2</f>
        <v>139.2</v>
      </c>
      <c r="I25" s="88">
        <f t="shared" si="1"/>
        <v>167.04</v>
      </c>
    </row>
    <row r="26" spans="2:9" ht="17.25" thickBot="1">
      <c r="B26" s="156"/>
      <c r="C26" s="157"/>
      <c r="D26" s="90" t="s">
        <v>153</v>
      </c>
      <c r="E26" s="156"/>
      <c r="F26" s="91">
        <f>F24*1.3</f>
        <v>228.8</v>
      </c>
      <c r="G26" s="92">
        <f t="shared" si="0"/>
        <v>274.56</v>
      </c>
      <c r="H26" s="93">
        <f>H24*1.3</f>
        <v>150.8</v>
      </c>
      <c r="I26" s="92">
        <f t="shared" si="1"/>
        <v>180.96</v>
      </c>
    </row>
    <row r="27" spans="2:9" ht="16.5">
      <c r="B27" s="156"/>
      <c r="C27" s="158">
        <v>4</v>
      </c>
      <c r="D27" s="82" t="s">
        <v>1</v>
      </c>
      <c r="E27" s="156"/>
      <c r="F27" s="94">
        <f>F28*1.1</f>
        <v>135.52000000000004</v>
      </c>
      <c r="G27" s="95">
        <f t="shared" si="0"/>
        <v>162.62400000000005</v>
      </c>
      <c r="H27" s="96">
        <f>H28*1.1</f>
        <v>89.32000000000001</v>
      </c>
      <c r="I27" s="95">
        <f t="shared" si="1"/>
        <v>107.18400000000001</v>
      </c>
    </row>
    <row r="28" spans="2:9" ht="16.5">
      <c r="B28" s="156"/>
      <c r="C28" s="156"/>
      <c r="D28" s="86">
        <v>25</v>
      </c>
      <c r="E28" s="156"/>
      <c r="F28" s="87">
        <f>F20*0.56</f>
        <v>123.20000000000002</v>
      </c>
      <c r="G28" s="88">
        <f t="shared" si="0"/>
        <v>147.84</v>
      </c>
      <c r="H28" s="89">
        <f>H20*0.56</f>
        <v>81.2</v>
      </c>
      <c r="I28" s="88">
        <f t="shared" si="1"/>
        <v>97.44</v>
      </c>
    </row>
    <row r="29" spans="2:9" ht="16.5">
      <c r="B29" s="156"/>
      <c r="C29" s="156"/>
      <c r="D29" s="86" t="s">
        <v>152</v>
      </c>
      <c r="E29" s="156"/>
      <c r="F29" s="87">
        <f>F28*1.2</f>
        <v>147.84</v>
      </c>
      <c r="G29" s="88">
        <f t="shared" si="0"/>
        <v>177.408</v>
      </c>
      <c r="H29" s="89">
        <f>H28*1.2</f>
        <v>97.44</v>
      </c>
      <c r="I29" s="88">
        <f t="shared" si="1"/>
        <v>116.928</v>
      </c>
    </row>
    <row r="30" spans="2:9" ht="17.25" thickBot="1">
      <c r="B30" s="157"/>
      <c r="C30" s="157"/>
      <c r="D30" s="90" t="s">
        <v>153</v>
      </c>
      <c r="E30" s="157"/>
      <c r="F30" s="91">
        <f>F28*1.3</f>
        <v>160.16000000000003</v>
      </c>
      <c r="G30" s="92">
        <f t="shared" si="0"/>
        <v>192.19200000000004</v>
      </c>
      <c r="H30" s="93">
        <f>H28*1.3</f>
        <v>105.56</v>
      </c>
      <c r="I30" s="92">
        <f t="shared" si="1"/>
        <v>126.672</v>
      </c>
    </row>
    <row r="31" spans="2:9" ht="18.75">
      <c r="B31" s="97"/>
      <c r="C31" s="97"/>
      <c r="D31" s="97"/>
      <c r="E31" s="97"/>
      <c r="F31" s="97"/>
      <c r="G31" s="97"/>
      <c r="H31" s="97"/>
      <c r="I31" s="97"/>
    </row>
    <row r="32" spans="2:9" ht="21" thickBot="1">
      <c r="B32" s="161" t="s">
        <v>154</v>
      </c>
      <c r="C32" s="161"/>
      <c r="D32" s="161"/>
      <c r="E32" s="161"/>
      <c r="F32" s="161"/>
      <c r="G32" s="161"/>
      <c r="H32" s="161"/>
      <c r="I32" s="161"/>
    </row>
    <row r="33" spans="2:9" ht="15">
      <c r="B33" s="162" t="s">
        <v>142</v>
      </c>
      <c r="C33" s="163"/>
      <c r="D33" s="163"/>
      <c r="E33" s="164"/>
      <c r="F33" s="162" t="s">
        <v>143</v>
      </c>
      <c r="G33" s="171"/>
      <c r="H33" s="171"/>
      <c r="I33" s="172"/>
    </row>
    <row r="34" spans="2:9" ht="15.75" thickBot="1">
      <c r="B34" s="165"/>
      <c r="C34" s="166"/>
      <c r="D34" s="166"/>
      <c r="E34" s="167"/>
      <c r="F34" s="173"/>
      <c r="G34" s="174"/>
      <c r="H34" s="174"/>
      <c r="I34" s="175"/>
    </row>
    <row r="35" spans="2:9" ht="31.5" customHeight="1" thickBot="1">
      <c r="B35" s="168"/>
      <c r="C35" s="169"/>
      <c r="D35" s="169"/>
      <c r="E35" s="170"/>
      <c r="F35" s="159" t="s">
        <v>144</v>
      </c>
      <c r="G35" s="176"/>
      <c r="H35" s="159" t="s">
        <v>145</v>
      </c>
      <c r="I35" s="176"/>
    </row>
    <row r="36" spans="2:9" ht="20.25" customHeight="1" thickBot="1">
      <c r="B36" s="80" t="s">
        <v>5</v>
      </c>
      <c r="C36" s="80" t="s">
        <v>0</v>
      </c>
      <c r="D36" s="80" t="s">
        <v>146</v>
      </c>
      <c r="E36" s="80" t="s">
        <v>147</v>
      </c>
      <c r="F36" s="81" t="s">
        <v>148</v>
      </c>
      <c r="G36" s="81" t="s">
        <v>149</v>
      </c>
      <c r="H36" s="81" t="s">
        <v>148</v>
      </c>
      <c r="I36" s="81" t="s">
        <v>149</v>
      </c>
    </row>
    <row r="37" spans="2:9" ht="16.5">
      <c r="B37" s="156" t="s">
        <v>155</v>
      </c>
      <c r="C37" s="158">
        <v>0</v>
      </c>
      <c r="D37" s="82" t="s">
        <v>1</v>
      </c>
      <c r="E37" s="158" t="s">
        <v>151</v>
      </c>
      <c r="F37" s="83">
        <f>F38*1.1</f>
        <v>326.0400000000001</v>
      </c>
      <c r="G37" s="84">
        <f aca="true" t="shared" si="2" ref="G37:G56">F37*1.2</f>
        <v>391.2480000000001</v>
      </c>
      <c r="H37" s="85">
        <f>H38*1.1</f>
        <v>214.50000000000003</v>
      </c>
      <c r="I37" s="84">
        <f>H37*1.2</f>
        <v>257.40000000000003</v>
      </c>
    </row>
    <row r="38" spans="2:9" ht="16.5">
      <c r="B38" s="156"/>
      <c r="C38" s="156"/>
      <c r="D38" s="86">
        <v>25</v>
      </c>
      <c r="E38" s="156"/>
      <c r="F38" s="87">
        <f>F46*1.56</f>
        <v>296.40000000000003</v>
      </c>
      <c r="G38" s="88">
        <f t="shared" si="2"/>
        <v>355.68</v>
      </c>
      <c r="H38" s="89">
        <f>H46*1.56</f>
        <v>195</v>
      </c>
      <c r="I38" s="88">
        <f aca="true" t="shared" si="3" ref="I38:I56">H38*1.2</f>
        <v>234</v>
      </c>
    </row>
    <row r="39" spans="2:9" ht="16.5">
      <c r="B39" s="156"/>
      <c r="C39" s="156"/>
      <c r="D39" s="86" t="s">
        <v>152</v>
      </c>
      <c r="E39" s="156"/>
      <c r="F39" s="87">
        <f>F38*1.2</f>
        <v>355.68</v>
      </c>
      <c r="G39" s="88">
        <f t="shared" si="2"/>
        <v>426.816</v>
      </c>
      <c r="H39" s="89">
        <f>H38*1.2</f>
        <v>234</v>
      </c>
      <c r="I39" s="88">
        <f t="shared" si="3"/>
        <v>280.8</v>
      </c>
    </row>
    <row r="40" spans="2:9" ht="17.25" thickBot="1">
      <c r="B40" s="156"/>
      <c r="C40" s="157"/>
      <c r="D40" s="90" t="s">
        <v>153</v>
      </c>
      <c r="E40" s="156"/>
      <c r="F40" s="91">
        <f>F38*1.3</f>
        <v>385.32000000000005</v>
      </c>
      <c r="G40" s="92">
        <f t="shared" si="2"/>
        <v>462.384</v>
      </c>
      <c r="H40" s="93">
        <f>H38*1.3</f>
        <v>253.5</v>
      </c>
      <c r="I40" s="92">
        <f t="shared" si="3"/>
        <v>304.2</v>
      </c>
    </row>
    <row r="41" spans="2:9" ht="16.5">
      <c r="B41" s="156"/>
      <c r="C41" s="158">
        <v>1</v>
      </c>
      <c r="D41" s="82" t="s">
        <v>1</v>
      </c>
      <c r="E41" s="156"/>
      <c r="F41" s="83">
        <f>F42*1.1</f>
        <v>250.8</v>
      </c>
      <c r="G41" s="84">
        <f t="shared" si="2"/>
        <v>300.96</v>
      </c>
      <c r="H41" s="85">
        <f>H42*1.1</f>
        <v>165</v>
      </c>
      <c r="I41" s="84">
        <f t="shared" si="3"/>
        <v>198</v>
      </c>
    </row>
    <row r="42" spans="2:9" ht="16.5">
      <c r="B42" s="156"/>
      <c r="C42" s="156"/>
      <c r="D42" s="86">
        <v>25</v>
      </c>
      <c r="E42" s="156"/>
      <c r="F42" s="87">
        <f>F46*1.2</f>
        <v>228</v>
      </c>
      <c r="G42" s="88">
        <f t="shared" si="2"/>
        <v>273.59999999999997</v>
      </c>
      <c r="H42" s="89">
        <f>H46*1.2</f>
        <v>150</v>
      </c>
      <c r="I42" s="88">
        <f t="shared" si="3"/>
        <v>180</v>
      </c>
    </row>
    <row r="43" spans="2:9" ht="16.5">
      <c r="B43" s="156"/>
      <c r="C43" s="156"/>
      <c r="D43" s="86" t="s">
        <v>152</v>
      </c>
      <c r="E43" s="156"/>
      <c r="F43" s="87">
        <f>F42*1.2</f>
        <v>273.59999999999997</v>
      </c>
      <c r="G43" s="88">
        <f t="shared" si="2"/>
        <v>328.31999999999994</v>
      </c>
      <c r="H43" s="89">
        <f>H42*1.2</f>
        <v>180</v>
      </c>
      <c r="I43" s="88">
        <f t="shared" si="3"/>
        <v>216</v>
      </c>
    </row>
    <row r="44" spans="2:9" ht="17.25" thickBot="1">
      <c r="B44" s="156"/>
      <c r="C44" s="157"/>
      <c r="D44" s="90" t="s">
        <v>153</v>
      </c>
      <c r="E44" s="156"/>
      <c r="F44" s="91">
        <f>F42*1.3</f>
        <v>296.40000000000003</v>
      </c>
      <c r="G44" s="92">
        <f t="shared" si="2"/>
        <v>355.68</v>
      </c>
      <c r="H44" s="93">
        <f>H42*1.3</f>
        <v>195</v>
      </c>
      <c r="I44" s="92">
        <f t="shared" si="3"/>
        <v>234</v>
      </c>
    </row>
    <row r="45" spans="2:9" ht="16.5">
      <c r="B45" s="156"/>
      <c r="C45" s="158">
        <v>2</v>
      </c>
      <c r="D45" s="82" t="s">
        <v>1</v>
      </c>
      <c r="E45" s="156"/>
      <c r="F45" s="83">
        <f>F46*1.1</f>
        <v>209.00000000000003</v>
      </c>
      <c r="G45" s="84">
        <f t="shared" si="2"/>
        <v>250.8</v>
      </c>
      <c r="H45" s="85">
        <f>H46*1.1</f>
        <v>137.5</v>
      </c>
      <c r="I45" s="84">
        <f t="shared" si="3"/>
        <v>165</v>
      </c>
    </row>
    <row r="46" spans="2:9" ht="16.5">
      <c r="B46" s="156"/>
      <c r="C46" s="156"/>
      <c r="D46" s="86">
        <v>25</v>
      </c>
      <c r="E46" s="156"/>
      <c r="F46" s="87">
        <v>190</v>
      </c>
      <c r="G46" s="88">
        <f t="shared" si="2"/>
        <v>228</v>
      </c>
      <c r="H46" s="89">
        <v>125</v>
      </c>
      <c r="I46" s="88">
        <f t="shared" si="3"/>
        <v>150</v>
      </c>
    </row>
    <row r="47" spans="2:9" ht="16.5">
      <c r="B47" s="156"/>
      <c r="C47" s="156"/>
      <c r="D47" s="86" t="s">
        <v>152</v>
      </c>
      <c r="E47" s="156"/>
      <c r="F47" s="87">
        <f>F46*1.2</f>
        <v>228</v>
      </c>
      <c r="G47" s="88">
        <f t="shared" si="2"/>
        <v>273.59999999999997</v>
      </c>
      <c r="H47" s="89">
        <f>H46*1.2</f>
        <v>150</v>
      </c>
      <c r="I47" s="88">
        <f t="shared" si="3"/>
        <v>180</v>
      </c>
    </row>
    <row r="48" spans="2:9" ht="17.25" thickBot="1">
      <c r="B48" s="156"/>
      <c r="C48" s="157"/>
      <c r="D48" s="90" t="s">
        <v>153</v>
      </c>
      <c r="E48" s="156"/>
      <c r="F48" s="91">
        <f>F46*1.3</f>
        <v>247</v>
      </c>
      <c r="G48" s="92">
        <f t="shared" si="2"/>
        <v>296.4</v>
      </c>
      <c r="H48" s="93">
        <f>H46*1.3</f>
        <v>162.5</v>
      </c>
      <c r="I48" s="92">
        <f t="shared" si="3"/>
        <v>195</v>
      </c>
    </row>
    <row r="49" spans="2:9" ht="16.5">
      <c r="B49" s="156"/>
      <c r="C49" s="158">
        <v>3</v>
      </c>
      <c r="D49" s="82" t="s">
        <v>1</v>
      </c>
      <c r="E49" s="156"/>
      <c r="F49" s="83">
        <f>F50*1.1</f>
        <v>167.20000000000002</v>
      </c>
      <c r="G49" s="84">
        <f t="shared" si="2"/>
        <v>200.64000000000001</v>
      </c>
      <c r="H49" s="85">
        <f>H50*1.1</f>
        <v>110.00000000000001</v>
      </c>
      <c r="I49" s="84">
        <f t="shared" si="3"/>
        <v>132</v>
      </c>
    </row>
    <row r="50" spans="2:9" ht="16.5">
      <c r="B50" s="156"/>
      <c r="C50" s="156"/>
      <c r="D50" s="86">
        <v>25</v>
      </c>
      <c r="E50" s="156"/>
      <c r="F50" s="87">
        <f>F46*0.8</f>
        <v>152</v>
      </c>
      <c r="G50" s="88">
        <f t="shared" si="2"/>
        <v>182.4</v>
      </c>
      <c r="H50" s="89">
        <f>H46*0.8</f>
        <v>100</v>
      </c>
      <c r="I50" s="88">
        <f t="shared" si="3"/>
        <v>120</v>
      </c>
    </row>
    <row r="51" spans="2:9" ht="16.5">
      <c r="B51" s="156"/>
      <c r="C51" s="156"/>
      <c r="D51" s="86" t="s">
        <v>152</v>
      </c>
      <c r="E51" s="156"/>
      <c r="F51" s="87">
        <f>F50*1.2</f>
        <v>182.4</v>
      </c>
      <c r="G51" s="88">
        <f t="shared" si="2"/>
        <v>218.88</v>
      </c>
      <c r="H51" s="89">
        <f>H50*1.2</f>
        <v>120</v>
      </c>
      <c r="I51" s="88">
        <f t="shared" si="3"/>
        <v>144</v>
      </c>
    </row>
    <row r="52" spans="2:9" ht="17.25" thickBot="1">
      <c r="B52" s="156"/>
      <c r="C52" s="157"/>
      <c r="D52" s="90" t="s">
        <v>153</v>
      </c>
      <c r="E52" s="156"/>
      <c r="F52" s="91">
        <f>F50*1.3</f>
        <v>197.6</v>
      </c>
      <c r="G52" s="92">
        <f t="shared" si="2"/>
        <v>237.11999999999998</v>
      </c>
      <c r="H52" s="93">
        <f>H50*1.3</f>
        <v>130</v>
      </c>
      <c r="I52" s="92">
        <f t="shared" si="3"/>
        <v>156</v>
      </c>
    </row>
    <row r="53" spans="2:9" ht="16.5">
      <c r="B53" s="156"/>
      <c r="C53" s="158">
        <v>4</v>
      </c>
      <c r="D53" s="82" t="s">
        <v>1</v>
      </c>
      <c r="E53" s="156"/>
      <c r="F53" s="94">
        <f>F54*1.1</f>
        <v>117.04000000000002</v>
      </c>
      <c r="G53" s="95">
        <f t="shared" si="2"/>
        <v>140.448</v>
      </c>
      <c r="H53" s="96">
        <f>H54*1.1</f>
        <v>77</v>
      </c>
      <c r="I53" s="95">
        <f t="shared" si="3"/>
        <v>92.39999999999999</v>
      </c>
    </row>
    <row r="54" spans="2:9" ht="16.5">
      <c r="B54" s="156"/>
      <c r="C54" s="156"/>
      <c r="D54" s="86">
        <v>25</v>
      </c>
      <c r="E54" s="156"/>
      <c r="F54" s="87">
        <f>F46*0.56</f>
        <v>106.4</v>
      </c>
      <c r="G54" s="88">
        <f t="shared" si="2"/>
        <v>127.68</v>
      </c>
      <c r="H54" s="89">
        <f>H46*0.56</f>
        <v>70</v>
      </c>
      <c r="I54" s="88">
        <f t="shared" si="3"/>
        <v>84</v>
      </c>
    </row>
    <row r="55" spans="2:9" ht="16.5">
      <c r="B55" s="156"/>
      <c r="C55" s="156"/>
      <c r="D55" s="86" t="s">
        <v>152</v>
      </c>
      <c r="E55" s="156"/>
      <c r="F55" s="87">
        <f>F54*1.2</f>
        <v>127.68</v>
      </c>
      <c r="G55" s="88">
        <f t="shared" si="2"/>
        <v>153.216</v>
      </c>
      <c r="H55" s="89">
        <f>H54*1.2</f>
        <v>84</v>
      </c>
      <c r="I55" s="88">
        <f t="shared" si="3"/>
        <v>100.8</v>
      </c>
    </row>
    <row r="56" spans="2:9" ht="17.25" thickBot="1">
      <c r="B56" s="157"/>
      <c r="C56" s="157"/>
      <c r="D56" s="90" t="s">
        <v>153</v>
      </c>
      <c r="E56" s="157"/>
      <c r="F56" s="91">
        <f>F54*1.3</f>
        <v>138.32000000000002</v>
      </c>
      <c r="G56" s="92">
        <f t="shared" si="2"/>
        <v>165.984</v>
      </c>
      <c r="H56" s="93">
        <f>H54*1.3</f>
        <v>91</v>
      </c>
      <c r="I56" s="92">
        <f t="shared" si="3"/>
        <v>109.2</v>
      </c>
    </row>
    <row r="57" spans="2:9" ht="18.75">
      <c r="B57" s="97"/>
      <c r="C57" s="97"/>
      <c r="D57" s="97"/>
      <c r="E57" s="97"/>
      <c r="F57" s="97"/>
      <c r="G57" s="97"/>
      <c r="H57" s="97"/>
      <c r="I57" s="97"/>
    </row>
    <row r="58" spans="2:9" ht="42" customHeight="1">
      <c r="B58" s="155" t="s">
        <v>156</v>
      </c>
      <c r="C58" s="155"/>
      <c r="D58" s="155"/>
      <c r="E58" s="155"/>
      <c r="F58" s="155"/>
      <c r="G58" s="155"/>
      <c r="H58" s="155"/>
      <c r="I58" s="155"/>
    </row>
  </sheetData>
  <sheetProtection/>
  <mergeCells count="27">
    <mergeCell ref="B4:G4"/>
    <mergeCell ref="B11:B30"/>
    <mergeCell ref="C11:C14"/>
    <mergeCell ref="E11:E30"/>
    <mergeCell ref="C15:C18"/>
    <mergeCell ref="B5:I5"/>
    <mergeCell ref="B6:I6"/>
    <mergeCell ref="B7:E9"/>
    <mergeCell ref="F7:I8"/>
    <mergeCell ref="F9:G9"/>
    <mergeCell ref="H9:I9"/>
    <mergeCell ref="C19:C22"/>
    <mergeCell ref="C23:C26"/>
    <mergeCell ref="C27:C30"/>
    <mergeCell ref="B32:I32"/>
    <mergeCell ref="B33:E35"/>
    <mergeCell ref="F33:I34"/>
    <mergeCell ref="F35:G35"/>
    <mergeCell ref="H35:I35"/>
    <mergeCell ref="B58:I58"/>
    <mergeCell ref="B37:B56"/>
    <mergeCell ref="C37:C40"/>
    <mergeCell ref="E37:E56"/>
    <mergeCell ref="C41:C44"/>
    <mergeCell ref="C45:C48"/>
    <mergeCell ref="C49:C52"/>
    <mergeCell ref="C53:C56"/>
  </mergeCells>
  <printOptions/>
  <pageMargins left="0.7" right="0.7" top="0.75" bottom="0.75" header="0.3" footer="0.3"/>
  <pageSetup horizontalDpi="600" verticalDpi="600" orientation="portrait" paperSize="9" r:id="rId2"/>
  <ignoredErrors>
    <ignoredError sqref="G11 G12:G30 G37:G5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4"/>
  <sheetViews>
    <sheetView zoomScale="61" zoomScaleNormal="61" zoomScalePageLayoutView="0" workbookViewId="0" topLeftCell="A4">
      <selection activeCell="D27" sqref="D27"/>
    </sheetView>
  </sheetViews>
  <sheetFormatPr defaultColWidth="9.140625" defaultRowHeight="15"/>
  <cols>
    <col min="2" max="2" width="49.28125" style="0" customWidth="1"/>
    <col min="3" max="3" width="17.421875" style="0" customWidth="1"/>
    <col min="4" max="4" width="15.28125" style="0" customWidth="1"/>
    <col min="5" max="5" width="12.28125" style="0" customWidth="1"/>
    <col min="6" max="6" width="19.7109375" style="0" customWidth="1"/>
    <col min="7" max="7" width="16.00390625" style="0" customWidth="1"/>
    <col min="8" max="8" width="12.140625" style="0" customWidth="1"/>
  </cols>
  <sheetData>
    <row r="2" spans="1:8" ht="15" customHeight="1">
      <c r="A2" s="182"/>
      <c r="B2" s="183" t="s">
        <v>184</v>
      </c>
      <c r="C2" s="183"/>
      <c r="D2" s="183"/>
      <c r="E2" s="183"/>
      <c r="F2" s="183"/>
      <c r="G2" s="183"/>
      <c r="H2" s="182"/>
    </row>
    <row r="3" spans="1:8" ht="50.25" customHeight="1">
      <c r="A3" s="182"/>
      <c r="B3" s="183"/>
      <c r="C3" s="183"/>
      <c r="D3" s="183"/>
      <c r="E3" s="183"/>
      <c r="F3" s="183"/>
      <c r="G3" s="183"/>
      <c r="H3" s="182"/>
    </row>
    <row r="4" spans="1:8" s="116" customFormat="1" ht="15" customHeight="1">
      <c r="A4" s="182"/>
      <c r="B4" s="186" t="s">
        <v>126</v>
      </c>
      <c r="C4" s="186" t="s">
        <v>127</v>
      </c>
      <c r="D4" s="186" t="s">
        <v>128</v>
      </c>
      <c r="E4" s="186" t="s">
        <v>0</v>
      </c>
      <c r="F4" s="186" t="s">
        <v>129</v>
      </c>
      <c r="G4" s="186" t="s">
        <v>180</v>
      </c>
      <c r="H4" s="182"/>
    </row>
    <row r="5" spans="1:8" s="116" customFormat="1" ht="9.75" customHeight="1">
      <c r="A5" s="182"/>
      <c r="B5" s="187"/>
      <c r="C5" s="187"/>
      <c r="D5" s="187"/>
      <c r="E5" s="187"/>
      <c r="F5" s="187"/>
      <c r="G5" s="187"/>
      <c r="H5" s="182"/>
    </row>
    <row r="6" spans="1:8" s="116" customFormat="1" ht="13.5" customHeight="1">
      <c r="A6" s="182"/>
      <c r="B6" s="187"/>
      <c r="C6" s="187"/>
      <c r="D6" s="187"/>
      <c r="E6" s="187"/>
      <c r="F6" s="187"/>
      <c r="G6" s="187"/>
      <c r="H6" s="182"/>
    </row>
    <row r="7" spans="1:8" s="116" customFormat="1" ht="17.25" customHeight="1">
      <c r="A7" s="182"/>
      <c r="B7" s="188"/>
      <c r="C7" s="188"/>
      <c r="D7" s="188"/>
      <c r="E7" s="188"/>
      <c r="F7" s="188"/>
      <c r="G7" s="188"/>
      <c r="H7" s="182"/>
    </row>
    <row r="8" spans="1:8" s="116" customFormat="1" ht="21.75" customHeight="1">
      <c r="A8" s="182"/>
      <c r="B8" s="125" t="s">
        <v>183</v>
      </c>
      <c r="C8" s="126" t="s">
        <v>132</v>
      </c>
      <c r="D8" s="126" t="s">
        <v>120</v>
      </c>
      <c r="E8" s="126" t="s">
        <v>133</v>
      </c>
      <c r="F8" s="126" t="s">
        <v>138</v>
      </c>
      <c r="G8" s="127">
        <v>175.27326514168047</v>
      </c>
      <c r="H8" s="182"/>
    </row>
    <row r="9" spans="1:8" s="116" customFormat="1" ht="20.25" customHeight="1">
      <c r="A9" s="182"/>
      <c r="B9" s="125" t="s">
        <v>136</v>
      </c>
      <c r="C9" s="126" t="s">
        <v>134</v>
      </c>
      <c r="D9" s="126" t="s">
        <v>120</v>
      </c>
      <c r="E9" s="126" t="s">
        <v>122</v>
      </c>
      <c r="F9" s="126" t="s">
        <v>138</v>
      </c>
      <c r="G9" s="127">
        <v>216.06802816901407</v>
      </c>
      <c r="H9" s="182"/>
    </row>
    <row r="10" spans="1:8" s="116" customFormat="1" ht="18" customHeight="1">
      <c r="A10" s="182"/>
      <c r="B10" s="125" t="s">
        <v>183</v>
      </c>
      <c r="C10" s="126" t="s">
        <v>134</v>
      </c>
      <c r="D10" s="126" t="s">
        <v>120</v>
      </c>
      <c r="E10" s="126" t="s">
        <v>133</v>
      </c>
      <c r="F10" s="126" t="s">
        <v>138</v>
      </c>
      <c r="G10" s="127">
        <v>180.33345646437994</v>
      </c>
      <c r="H10" s="182"/>
    </row>
    <row r="11" spans="1:8" s="116" customFormat="1" ht="20.25" customHeight="1">
      <c r="A11" s="182"/>
      <c r="B11" s="125" t="s">
        <v>183</v>
      </c>
      <c r="C11" s="126" t="s">
        <v>134</v>
      </c>
      <c r="D11" s="126" t="s">
        <v>121</v>
      </c>
      <c r="E11" s="126" t="s">
        <v>133</v>
      </c>
      <c r="F11" s="126" t="s">
        <v>138</v>
      </c>
      <c r="G11" s="127">
        <v>230.79473851030113</v>
      </c>
      <c r="H11" s="182"/>
    </row>
    <row r="12" spans="1:8" s="116" customFormat="1" ht="20.25" customHeight="1">
      <c r="A12" s="182"/>
      <c r="B12" s="125" t="s">
        <v>183</v>
      </c>
      <c r="C12" s="126" t="s">
        <v>135</v>
      </c>
      <c r="D12" s="126" t="s">
        <v>120</v>
      </c>
      <c r="E12" s="126" t="s">
        <v>133</v>
      </c>
      <c r="F12" s="126" t="s">
        <v>138</v>
      </c>
      <c r="G12" s="127">
        <v>178.5971926037844</v>
      </c>
      <c r="H12" s="182"/>
    </row>
    <row r="13" spans="1:8" s="116" customFormat="1" ht="20.25" customHeight="1">
      <c r="A13" s="182"/>
      <c r="B13" s="125" t="s">
        <v>137</v>
      </c>
      <c r="C13" s="126" t="s">
        <v>130</v>
      </c>
      <c r="D13" s="126" t="s">
        <v>120</v>
      </c>
      <c r="E13" s="126" t="s">
        <v>122</v>
      </c>
      <c r="F13" s="126" t="s">
        <v>138</v>
      </c>
      <c r="G13" s="127">
        <v>386.2330717533109</v>
      </c>
      <c r="H13" s="182"/>
    </row>
    <row r="14" spans="1:8" s="116" customFormat="1" ht="20.25" customHeight="1">
      <c r="A14" s="182"/>
      <c r="B14" s="125" t="s">
        <v>137</v>
      </c>
      <c r="C14" s="126" t="s">
        <v>130</v>
      </c>
      <c r="D14" s="126" t="s">
        <v>120</v>
      </c>
      <c r="E14" s="126" t="s">
        <v>133</v>
      </c>
      <c r="F14" s="126" t="s">
        <v>138</v>
      </c>
      <c r="G14" s="127">
        <v>336.00177627557434</v>
      </c>
      <c r="H14" s="182"/>
    </row>
    <row r="15" spans="1:8" s="116" customFormat="1" ht="20.25" customHeight="1">
      <c r="A15" s="182"/>
      <c r="B15" s="125" t="s">
        <v>137</v>
      </c>
      <c r="C15" s="126" t="s">
        <v>130</v>
      </c>
      <c r="D15" s="126" t="s">
        <v>120</v>
      </c>
      <c r="E15" s="126" t="s">
        <v>124</v>
      </c>
      <c r="F15" s="126" t="s">
        <v>138</v>
      </c>
      <c r="G15" s="127">
        <v>267.48608119537636</v>
      </c>
      <c r="H15" s="182"/>
    </row>
    <row r="16" spans="1:8" s="116" customFormat="1" ht="20.25" customHeight="1">
      <c r="A16" s="182"/>
      <c r="B16" s="125" t="s">
        <v>137</v>
      </c>
      <c r="C16" s="126" t="s">
        <v>130</v>
      </c>
      <c r="D16" s="126" t="s">
        <v>121</v>
      </c>
      <c r="E16" s="126" t="s">
        <v>122</v>
      </c>
      <c r="F16" s="126" t="s">
        <v>138</v>
      </c>
      <c r="G16" s="127">
        <v>383.12719957461894</v>
      </c>
      <c r="H16" s="182"/>
    </row>
    <row r="17" spans="1:8" s="116" customFormat="1" ht="20.25" customHeight="1">
      <c r="A17" s="182"/>
      <c r="B17" s="125" t="s">
        <v>137</v>
      </c>
      <c r="C17" s="126" t="s">
        <v>130</v>
      </c>
      <c r="D17" s="126" t="s">
        <v>121</v>
      </c>
      <c r="E17" s="126" t="s">
        <v>133</v>
      </c>
      <c r="F17" s="126" t="s">
        <v>138</v>
      </c>
      <c r="G17" s="127">
        <v>362.59989696275846</v>
      </c>
      <c r="H17" s="182"/>
    </row>
    <row r="18" spans="1:8" s="116" customFormat="1" ht="20.25" customHeight="1">
      <c r="A18" s="182"/>
      <c r="B18" s="125" t="s">
        <v>137</v>
      </c>
      <c r="C18" s="126" t="s">
        <v>130</v>
      </c>
      <c r="D18" s="126" t="s">
        <v>121</v>
      </c>
      <c r="E18" s="126" t="s">
        <v>124</v>
      </c>
      <c r="F18" s="126" t="s">
        <v>138</v>
      </c>
      <c r="G18" s="127">
        <v>261.30042322931104</v>
      </c>
      <c r="H18" s="182"/>
    </row>
    <row r="19" spans="1:8" s="116" customFormat="1" ht="21.75" customHeight="1">
      <c r="A19" s="182"/>
      <c r="B19" s="125" t="s">
        <v>137</v>
      </c>
      <c r="C19" s="126" t="s">
        <v>130</v>
      </c>
      <c r="D19" s="126" t="s">
        <v>181</v>
      </c>
      <c r="E19" s="126" t="s">
        <v>133</v>
      </c>
      <c r="F19" s="126" t="s">
        <v>138</v>
      </c>
      <c r="G19" s="127">
        <v>101.95179487179486</v>
      </c>
      <c r="H19" s="182"/>
    </row>
    <row r="20" spans="1:8" s="116" customFormat="1" ht="18.75" customHeight="1">
      <c r="A20" s="182"/>
      <c r="B20" s="125" t="s">
        <v>137</v>
      </c>
      <c r="C20" s="126" t="s">
        <v>130</v>
      </c>
      <c r="D20" s="126" t="s">
        <v>181</v>
      </c>
      <c r="E20" s="126" t="s">
        <v>124</v>
      </c>
      <c r="F20" s="126" t="s">
        <v>138</v>
      </c>
      <c r="G20" s="127">
        <v>67.45278606965175</v>
      </c>
      <c r="H20" s="182"/>
    </row>
    <row r="21" spans="1:8" s="116" customFormat="1" ht="22.5" customHeight="1">
      <c r="A21" s="182"/>
      <c r="B21" s="125" t="s">
        <v>137</v>
      </c>
      <c r="C21" s="126" t="s">
        <v>131</v>
      </c>
      <c r="D21" s="126" t="s">
        <v>182</v>
      </c>
      <c r="E21" s="126" t="s">
        <v>133</v>
      </c>
      <c r="F21" s="126" t="s">
        <v>138</v>
      </c>
      <c r="G21" s="127">
        <v>217.2153594771242</v>
      </c>
      <c r="H21" s="182"/>
    </row>
    <row r="22" spans="1:8" s="116" customFormat="1" ht="21" customHeight="1">
      <c r="A22" s="182"/>
      <c r="B22" s="125" t="s">
        <v>137</v>
      </c>
      <c r="C22" s="126" t="s">
        <v>131</v>
      </c>
      <c r="D22" s="126" t="s">
        <v>120</v>
      </c>
      <c r="E22" s="126" t="s">
        <v>122</v>
      </c>
      <c r="F22" s="126" t="s">
        <v>138</v>
      </c>
      <c r="G22" s="127">
        <v>346.979490052655</v>
      </c>
      <c r="H22" s="182"/>
    </row>
    <row r="23" spans="1:8" s="116" customFormat="1" ht="22.5" customHeight="1">
      <c r="A23" s="182"/>
      <c r="B23" s="125" t="s">
        <v>137</v>
      </c>
      <c r="C23" s="126" t="s">
        <v>131</v>
      </c>
      <c r="D23" s="126" t="s">
        <v>120</v>
      </c>
      <c r="E23" s="126" t="s">
        <v>133</v>
      </c>
      <c r="F23" s="126" t="s">
        <v>138</v>
      </c>
      <c r="G23" s="127">
        <v>288.2551867747973</v>
      </c>
      <c r="H23" s="182"/>
    </row>
    <row r="24" spans="1:8" s="116" customFormat="1" ht="21" customHeight="1">
      <c r="A24" s="182"/>
      <c r="B24" s="125" t="s">
        <v>137</v>
      </c>
      <c r="C24" s="126" t="s">
        <v>131</v>
      </c>
      <c r="D24" s="126" t="s">
        <v>120</v>
      </c>
      <c r="E24" s="126" t="s">
        <v>124</v>
      </c>
      <c r="F24" s="126" t="s">
        <v>138</v>
      </c>
      <c r="G24" s="127">
        <v>270.8270009944135</v>
      </c>
      <c r="H24" s="182"/>
    </row>
    <row r="25" spans="1:8" s="116" customFormat="1" ht="20.25" customHeight="1">
      <c r="A25" s="182"/>
      <c r="B25" s="125" t="s">
        <v>137</v>
      </c>
      <c r="C25" s="126" t="s">
        <v>131</v>
      </c>
      <c r="D25" s="126" t="s">
        <v>121</v>
      </c>
      <c r="E25" s="126" t="s">
        <v>119</v>
      </c>
      <c r="F25" s="126" t="s">
        <v>138</v>
      </c>
      <c r="G25" s="127">
        <v>396.42796604635976</v>
      </c>
      <c r="H25" s="182"/>
    </row>
    <row r="26" spans="1:8" s="116" customFormat="1" ht="20.25" customHeight="1">
      <c r="A26" s="182"/>
      <c r="B26" s="125" t="s">
        <v>137</v>
      </c>
      <c r="C26" s="126" t="s">
        <v>131</v>
      </c>
      <c r="D26" s="126" t="s">
        <v>121</v>
      </c>
      <c r="E26" s="126" t="s">
        <v>122</v>
      </c>
      <c r="F26" s="126" t="s">
        <v>138</v>
      </c>
      <c r="G26" s="127">
        <v>377.5239336252798</v>
      </c>
      <c r="H26" s="182"/>
    </row>
    <row r="27" spans="1:8" s="116" customFormat="1" ht="21" customHeight="1">
      <c r="A27" s="182"/>
      <c r="B27" s="125" t="s">
        <v>137</v>
      </c>
      <c r="C27" s="126" t="s">
        <v>131</v>
      </c>
      <c r="D27" s="126" t="s">
        <v>121</v>
      </c>
      <c r="E27" s="126" t="s">
        <v>133</v>
      </c>
      <c r="F27" s="126" t="s">
        <v>138</v>
      </c>
      <c r="G27" s="127">
        <v>324.85369592716415</v>
      </c>
      <c r="H27" s="182"/>
    </row>
    <row r="28" spans="1:8" s="116" customFormat="1" ht="21.75" customHeight="1">
      <c r="A28" s="182"/>
      <c r="B28" s="125" t="s">
        <v>137</v>
      </c>
      <c r="C28" s="126" t="s">
        <v>131</v>
      </c>
      <c r="D28" s="126" t="s">
        <v>121</v>
      </c>
      <c r="E28" s="126" t="s">
        <v>124</v>
      </c>
      <c r="F28" s="126" t="s">
        <v>138</v>
      </c>
      <c r="G28" s="127">
        <v>315.0682541269457</v>
      </c>
      <c r="H28" s="182"/>
    </row>
    <row r="29" spans="1:8" s="116" customFormat="1" ht="21" customHeight="1">
      <c r="A29" s="182"/>
      <c r="B29" s="125" t="s">
        <v>137</v>
      </c>
      <c r="C29" s="126" t="s">
        <v>131</v>
      </c>
      <c r="D29" s="126" t="s">
        <v>181</v>
      </c>
      <c r="E29" s="126" t="s">
        <v>133</v>
      </c>
      <c r="F29" s="126" t="s">
        <v>138</v>
      </c>
      <c r="G29" s="127">
        <v>127.69816348308612</v>
      </c>
      <c r="H29" s="182"/>
    </row>
    <row r="30" spans="1:8" s="116" customFormat="1" ht="21" customHeight="1">
      <c r="A30" s="182"/>
      <c r="B30" s="125" t="s">
        <v>137</v>
      </c>
      <c r="C30" s="126" t="s">
        <v>131</v>
      </c>
      <c r="D30" s="126" t="s">
        <v>181</v>
      </c>
      <c r="E30" s="126" t="s">
        <v>124</v>
      </c>
      <c r="F30" s="126" t="s">
        <v>138</v>
      </c>
      <c r="G30" s="127">
        <v>79.63649686512898</v>
      </c>
      <c r="H30" s="182"/>
    </row>
    <row r="31" spans="1:8" ht="15" customHeight="1">
      <c r="A31" s="182"/>
      <c r="B31" s="184" t="s">
        <v>32</v>
      </c>
      <c r="C31" s="184"/>
      <c r="D31" s="184"/>
      <c r="E31" s="184"/>
      <c r="F31" s="184"/>
      <c r="G31" s="184"/>
      <c r="H31" s="182"/>
    </row>
    <row r="32" spans="1:8" ht="18.75" customHeight="1">
      <c r="A32" s="182"/>
      <c r="B32" s="184"/>
      <c r="C32" s="184"/>
      <c r="D32" s="184"/>
      <c r="E32" s="184"/>
      <c r="F32" s="184"/>
      <c r="G32" s="184"/>
      <c r="H32" s="182"/>
    </row>
    <row r="33" spans="1:8" ht="29.25" customHeight="1">
      <c r="A33" s="182"/>
      <c r="B33" s="185" t="s">
        <v>139</v>
      </c>
      <c r="C33" s="185"/>
      <c r="D33" s="185"/>
      <c r="E33" s="185"/>
      <c r="F33" s="185"/>
      <c r="G33" s="185"/>
      <c r="H33" s="182"/>
    </row>
    <row r="34" ht="15">
      <c r="K34" s="78"/>
    </row>
  </sheetData>
  <sheetProtection/>
  <mergeCells count="11">
    <mergeCell ref="G4:G7"/>
    <mergeCell ref="A2:A33"/>
    <mergeCell ref="H2:H33"/>
    <mergeCell ref="B2:G3"/>
    <mergeCell ref="B31:G32"/>
    <mergeCell ref="B33:G33"/>
    <mergeCell ref="B4:B7"/>
    <mergeCell ref="C4:C7"/>
    <mergeCell ref="D4:D7"/>
    <mergeCell ref="E4:E7"/>
    <mergeCell ref="F4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4"/>
  <sheetViews>
    <sheetView zoomScalePageLayoutView="0" workbookViewId="0" topLeftCell="A10">
      <selection activeCell="C16" sqref="C16"/>
    </sheetView>
  </sheetViews>
  <sheetFormatPr defaultColWidth="9.140625" defaultRowHeight="15"/>
  <cols>
    <col min="2" max="2" width="12.7109375" style="0" customWidth="1"/>
    <col min="3" max="3" width="49.57421875" style="0" customWidth="1"/>
    <col min="4" max="4" width="40.57421875" style="0" customWidth="1"/>
  </cols>
  <sheetData>
    <row r="2" spans="2:4" ht="77.25" customHeight="1">
      <c r="B2" s="189" t="s">
        <v>166</v>
      </c>
      <c r="C2" s="189"/>
      <c r="D2" s="189"/>
    </row>
    <row r="3" spans="2:4" ht="18.75">
      <c r="B3" s="108"/>
      <c r="C3" s="190"/>
      <c r="D3" s="190"/>
    </row>
    <row r="4" spans="2:4" ht="39.75" customHeight="1">
      <c r="B4" s="110" t="s">
        <v>167</v>
      </c>
      <c r="C4" s="33" t="s">
        <v>168</v>
      </c>
      <c r="D4" s="33" t="s">
        <v>169</v>
      </c>
    </row>
    <row r="5" spans="2:4" ht="16.5">
      <c r="B5" s="191" t="s">
        <v>170</v>
      </c>
      <c r="C5" s="191"/>
      <c r="D5" s="191"/>
    </row>
    <row r="6" spans="2:4" ht="34.5" customHeight="1">
      <c r="B6" s="110">
        <v>1</v>
      </c>
      <c r="C6" s="111" t="s">
        <v>171</v>
      </c>
      <c r="D6" s="112">
        <v>5.84</v>
      </c>
    </row>
    <row r="7" spans="2:4" ht="24.75" customHeight="1">
      <c r="B7" s="110">
        <v>2</v>
      </c>
      <c r="C7" s="111" t="s">
        <v>172</v>
      </c>
      <c r="D7" s="112">
        <v>5.32</v>
      </c>
    </row>
    <row r="8" spans="2:4" ht="22.5" customHeight="1">
      <c r="B8" s="110">
        <v>3</v>
      </c>
      <c r="C8" s="111" t="s">
        <v>173</v>
      </c>
      <c r="D8" s="112">
        <v>4.8</v>
      </c>
    </row>
    <row r="9" spans="2:4" ht="16.5">
      <c r="B9" s="110">
        <v>4</v>
      </c>
      <c r="C9" s="113" t="s">
        <v>174</v>
      </c>
      <c r="D9" s="192">
        <v>7.5</v>
      </c>
    </row>
    <row r="10" spans="2:4" ht="22.5" customHeight="1">
      <c r="B10" s="110">
        <v>4.1</v>
      </c>
      <c r="C10" s="115" t="s">
        <v>175</v>
      </c>
      <c r="D10" s="192"/>
    </row>
    <row r="11" spans="2:4" ht="16.5">
      <c r="B11" s="110">
        <v>4.2</v>
      </c>
      <c r="C11" s="113" t="s">
        <v>18</v>
      </c>
      <c r="D11" s="114">
        <v>6.8</v>
      </c>
    </row>
    <row r="12" spans="2:4" ht="21.75" customHeight="1">
      <c r="B12" s="110">
        <v>4.3</v>
      </c>
      <c r="C12" s="115" t="s">
        <v>176</v>
      </c>
      <c r="D12" s="114">
        <v>6.7</v>
      </c>
    </row>
    <row r="13" spans="2:4" ht="18.75">
      <c r="B13" s="108"/>
      <c r="C13" s="108"/>
      <c r="D13" s="108"/>
    </row>
    <row r="14" spans="2:4" ht="159.75" customHeight="1">
      <c r="B14" s="155" t="s">
        <v>177</v>
      </c>
      <c r="C14" s="155"/>
      <c r="D14" s="155"/>
    </row>
  </sheetData>
  <sheetProtection/>
  <mergeCells count="5">
    <mergeCell ref="B2:D2"/>
    <mergeCell ref="C3:D3"/>
    <mergeCell ref="B5:D5"/>
    <mergeCell ref="D9:D10"/>
    <mergeCell ref="B14:D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7"/>
  <sheetViews>
    <sheetView zoomScalePageLayoutView="0" workbookViewId="0" topLeftCell="A16">
      <selection activeCell="G15" sqref="G15"/>
    </sheetView>
  </sheetViews>
  <sheetFormatPr defaultColWidth="9.140625" defaultRowHeight="15"/>
  <cols>
    <col min="2" max="2" width="26.8515625" style="0" customWidth="1"/>
    <col min="3" max="3" width="16.7109375" style="0" customWidth="1"/>
    <col min="4" max="4" width="19.28125" style="0" customWidth="1"/>
    <col min="5" max="5" width="17.7109375" style="0" customWidth="1"/>
    <col min="6" max="6" width="19.8515625" style="0" customWidth="1"/>
    <col min="7" max="7" width="20.28125" style="0" customWidth="1"/>
  </cols>
  <sheetData>
    <row r="2" spans="2:7" ht="15.75">
      <c r="B2" s="193" t="s">
        <v>3</v>
      </c>
      <c r="C2" s="193"/>
      <c r="D2" s="193"/>
      <c r="E2" s="193"/>
      <c r="F2" s="193"/>
      <c r="G2" s="193"/>
    </row>
    <row r="3" spans="2:7" ht="15.75" thickBot="1">
      <c r="B3" s="24" t="s">
        <v>15</v>
      </c>
      <c r="C3" s="14"/>
      <c r="D3" s="14"/>
      <c r="E3" s="14"/>
      <c r="F3" s="14"/>
      <c r="G3" s="14"/>
    </row>
    <row r="4" spans="2:7" ht="15.75" customHeight="1" thickBot="1">
      <c r="B4" s="194" t="s">
        <v>4</v>
      </c>
      <c r="C4" s="196" t="s">
        <v>5</v>
      </c>
      <c r="D4" s="198" t="s">
        <v>23</v>
      </c>
      <c r="E4" s="199"/>
      <c r="F4" s="199"/>
      <c r="G4" s="200"/>
    </row>
    <row r="5" spans="2:7" ht="48" thickBot="1">
      <c r="B5" s="195"/>
      <c r="C5" s="197"/>
      <c r="D5" s="1" t="s">
        <v>6</v>
      </c>
      <c r="E5" s="1" t="s">
        <v>7</v>
      </c>
      <c r="F5" s="1" t="s">
        <v>8</v>
      </c>
      <c r="G5" s="2" t="s">
        <v>9</v>
      </c>
    </row>
    <row r="6" spans="2:7" ht="15.75">
      <c r="B6" s="204" t="s">
        <v>10</v>
      </c>
      <c r="C6" s="3">
        <v>4</v>
      </c>
      <c r="D6" s="10">
        <v>7.3</v>
      </c>
      <c r="E6" s="4">
        <v>10.2</v>
      </c>
      <c r="F6" s="4">
        <v>13.3</v>
      </c>
      <c r="G6" s="4">
        <v>18.1</v>
      </c>
    </row>
    <row r="7" spans="2:7" ht="15.75">
      <c r="B7" s="205"/>
      <c r="C7" s="5">
        <v>2</v>
      </c>
      <c r="D7" s="13">
        <v>7.5</v>
      </c>
      <c r="E7" s="6">
        <v>10.4</v>
      </c>
      <c r="F7" s="6">
        <v>13.5</v>
      </c>
      <c r="G7" s="6">
        <v>18.3</v>
      </c>
    </row>
    <row r="8" spans="2:7" ht="16.5" thickBot="1">
      <c r="B8" s="206"/>
      <c r="C8" s="7">
        <v>1</v>
      </c>
      <c r="D8" s="11">
        <v>7.7</v>
      </c>
      <c r="E8" s="8">
        <v>10.6</v>
      </c>
      <c r="F8" s="8">
        <v>13.7</v>
      </c>
      <c r="G8" s="8">
        <v>18.5</v>
      </c>
    </row>
    <row r="9" spans="2:7" ht="15.75">
      <c r="B9" s="204" t="s">
        <v>12</v>
      </c>
      <c r="C9" s="3">
        <v>4</v>
      </c>
      <c r="D9" s="12">
        <v>8.3</v>
      </c>
      <c r="E9" s="9">
        <v>11.3</v>
      </c>
      <c r="F9" s="9">
        <v>14.4</v>
      </c>
      <c r="G9" s="9">
        <v>19.1</v>
      </c>
    </row>
    <row r="10" spans="2:7" ht="15.75">
      <c r="B10" s="205"/>
      <c r="C10" s="5">
        <v>2</v>
      </c>
      <c r="D10" s="13">
        <v>8.5</v>
      </c>
      <c r="E10" s="6">
        <v>11.5</v>
      </c>
      <c r="F10" s="6">
        <v>14.6</v>
      </c>
      <c r="G10" s="6">
        <v>19.3</v>
      </c>
    </row>
    <row r="11" spans="2:7" ht="16.5" thickBot="1">
      <c r="B11" s="206"/>
      <c r="C11" s="7">
        <v>1</v>
      </c>
      <c r="D11" s="11">
        <v>8.7</v>
      </c>
      <c r="E11" s="8">
        <v>11.7</v>
      </c>
      <c r="F11" s="8">
        <v>14.8</v>
      </c>
      <c r="G11" s="8">
        <v>19.5</v>
      </c>
    </row>
    <row r="12" spans="2:7" ht="15.75">
      <c r="B12" s="204" t="s">
        <v>11</v>
      </c>
      <c r="C12" s="3">
        <v>4</v>
      </c>
      <c r="D12" s="12">
        <v>7.2</v>
      </c>
      <c r="E12" s="9">
        <v>9.7</v>
      </c>
      <c r="F12" s="9">
        <v>12.8</v>
      </c>
      <c r="G12" s="9">
        <v>17</v>
      </c>
    </row>
    <row r="13" spans="2:7" ht="15.75">
      <c r="B13" s="205"/>
      <c r="C13" s="5">
        <v>2</v>
      </c>
      <c r="D13" s="13">
        <v>7.4</v>
      </c>
      <c r="E13" s="6">
        <v>9.9</v>
      </c>
      <c r="F13" s="6">
        <v>13</v>
      </c>
      <c r="G13" s="6">
        <v>17.2</v>
      </c>
    </row>
    <row r="14" spans="2:7" ht="16.5" thickBot="1">
      <c r="B14" s="206"/>
      <c r="C14" s="7">
        <v>1</v>
      </c>
      <c r="D14" s="11">
        <v>7.6</v>
      </c>
      <c r="E14" s="8">
        <v>10.1</v>
      </c>
      <c r="F14" s="8">
        <v>13.2</v>
      </c>
      <c r="G14" s="8">
        <v>17.4</v>
      </c>
    </row>
    <row r="16" spans="2:7" ht="15">
      <c r="B16" s="207" t="s">
        <v>13</v>
      </c>
      <c r="C16" s="207"/>
      <c r="D16" s="207"/>
      <c r="E16" s="207"/>
      <c r="F16" s="207"/>
      <c r="G16" s="207"/>
    </row>
    <row r="17" spans="2:7" ht="37.5" customHeight="1">
      <c r="B17" s="203" t="s">
        <v>14</v>
      </c>
      <c r="C17" s="203"/>
      <c r="D17" s="203"/>
      <c r="E17" s="203"/>
      <c r="F17" s="203"/>
      <c r="G17" s="203"/>
    </row>
    <row r="18" spans="2:5" ht="15.75">
      <c r="B18" s="208"/>
      <c r="C18" s="209"/>
      <c r="D18" s="209"/>
      <c r="E18" s="209"/>
    </row>
    <row r="19" spans="2:5" ht="15.75">
      <c r="B19" s="201" t="s">
        <v>115</v>
      </c>
      <c r="C19" s="201"/>
      <c r="D19" s="201"/>
      <c r="E19" s="201"/>
    </row>
    <row r="20" spans="2:5" ht="15.75">
      <c r="B20" s="202" t="s">
        <v>17</v>
      </c>
      <c r="C20" s="202"/>
      <c r="D20" s="202"/>
      <c r="E20" s="202"/>
    </row>
    <row r="21" spans="2:5" ht="15.75" thickBot="1">
      <c r="B21" s="17"/>
      <c r="C21" s="17"/>
      <c r="D21" s="17"/>
      <c r="E21" s="17"/>
    </row>
    <row r="22" spans="2:4" ht="48" thickBot="1">
      <c r="B22" s="23" t="s">
        <v>20</v>
      </c>
      <c r="C22" s="19" t="s">
        <v>21</v>
      </c>
      <c r="D22" s="23" t="s">
        <v>22</v>
      </c>
    </row>
    <row r="23" spans="2:4" ht="48" thickBot="1">
      <c r="B23" s="18" t="s">
        <v>2</v>
      </c>
      <c r="C23" s="19" t="s">
        <v>16</v>
      </c>
      <c r="D23" s="20">
        <v>25</v>
      </c>
    </row>
    <row r="24" spans="2:4" ht="63.75" thickBot="1">
      <c r="B24" s="18" t="s">
        <v>19</v>
      </c>
      <c r="C24" s="22" t="s">
        <v>16</v>
      </c>
      <c r="D24" s="20">
        <v>27.5</v>
      </c>
    </row>
    <row r="26" spans="2:6" ht="15" customHeight="1">
      <c r="B26" s="203" t="s">
        <v>32</v>
      </c>
      <c r="C26" s="203"/>
      <c r="D26" s="203"/>
      <c r="E26" s="203"/>
      <c r="F26" s="203"/>
    </row>
    <row r="27" spans="2:6" ht="15">
      <c r="B27" s="203"/>
      <c r="C27" s="203"/>
      <c r="D27" s="203"/>
      <c r="E27" s="203"/>
      <c r="F27" s="203"/>
    </row>
  </sheetData>
  <sheetProtection/>
  <mergeCells count="13">
    <mergeCell ref="B26:F27"/>
    <mergeCell ref="B6:B8"/>
    <mergeCell ref="B9:B11"/>
    <mergeCell ref="B12:B14"/>
    <mergeCell ref="B16:G16"/>
    <mergeCell ref="B17:G17"/>
    <mergeCell ref="B18:E18"/>
    <mergeCell ref="B2:G2"/>
    <mergeCell ref="B4:B5"/>
    <mergeCell ref="C4:C5"/>
    <mergeCell ref="D4:G4"/>
    <mergeCell ref="B19:E19"/>
    <mergeCell ref="B20:E2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8"/>
  <sheetViews>
    <sheetView zoomScalePageLayoutView="0" workbookViewId="0" topLeftCell="A1">
      <selection activeCell="D13" sqref="D13"/>
    </sheetView>
  </sheetViews>
  <sheetFormatPr defaultColWidth="9.140625" defaultRowHeight="15"/>
  <cols>
    <col min="4" max="4" width="30.28125" style="0" customWidth="1"/>
    <col min="5" max="5" width="19.8515625" style="0" customWidth="1"/>
    <col min="6" max="6" width="23.7109375" style="0" customWidth="1"/>
  </cols>
  <sheetData>
    <row r="3" spans="2:6" ht="16.5">
      <c r="B3" s="212" t="s">
        <v>107</v>
      </c>
      <c r="C3" s="212"/>
      <c r="D3" s="212"/>
      <c r="E3" s="212"/>
      <c r="F3" s="212"/>
    </row>
    <row r="4" spans="2:6" ht="16.5" thickBot="1">
      <c r="B4" s="61" t="s">
        <v>110</v>
      </c>
      <c r="C4" s="61"/>
      <c r="D4" s="61"/>
      <c r="E4" s="61"/>
      <c r="F4" s="61"/>
    </row>
    <row r="5" spans="2:6" ht="30">
      <c r="B5" s="213" t="s">
        <v>20</v>
      </c>
      <c r="C5" s="214"/>
      <c r="D5" s="214"/>
      <c r="E5" s="64" t="s">
        <v>108</v>
      </c>
      <c r="F5" s="65" t="s">
        <v>109</v>
      </c>
    </row>
    <row r="6" spans="2:6" ht="39.75" customHeight="1" thickBot="1">
      <c r="B6" s="210" t="s">
        <v>111</v>
      </c>
      <c r="C6" s="211"/>
      <c r="D6" s="211"/>
      <c r="E6" s="68">
        <v>0.5</v>
      </c>
      <c r="F6" s="57">
        <f>E6*1.2</f>
        <v>0.6</v>
      </c>
    </row>
    <row r="7" spans="2:6" ht="15">
      <c r="B7" s="14"/>
      <c r="C7" s="14"/>
      <c r="D7" s="14"/>
      <c r="E7" s="14"/>
      <c r="F7" s="14"/>
    </row>
    <row r="8" spans="2:6" ht="15.75" thickBot="1">
      <c r="B8" s="62" t="s">
        <v>112</v>
      </c>
      <c r="C8" s="62"/>
      <c r="D8" s="62"/>
      <c r="E8" s="63"/>
      <c r="F8" s="14"/>
    </row>
    <row r="9" spans="2:6" ht="30">
      <c r="B9" s="213" t="s">
        <v>20</v>
      </c>
      <c r="C9" s="214"/>
      <c r="D9" s="214"/>
      <c r="E9" s="64" t="s">
        <v>108</v>
      </c>
      <c r="F9" s="65" t="s">
        <v>109</v>
      </c>
    </row>
    <row r="10" spans="2:6" ht="32.25" customHeight="1">
      <c r="B10" s="215" t="s">
        <v>113</v>
      </c>
      <c r="C10" s="216"/>
      <c r="D10" s="216"/>
      <c r="E10" s="69">
        <v>4.7</v>
      </c>
      <c r="F10" s="56">
        <f>E10*1.2</f>
        <v>5.64</v>
      </c>
    </row>
    <row r="11" spans="2:6" ht="16.5" thickBot="1">
      <c r="B11" s="210" t="s">
        <v>114</v>
      </c>
      <c r="C11" s="211"/>
      <c r="D11" s="211"/>
      <c r="E11" s="68">
        <v>4.4</v>
      </c>
      <c r="F11" s="57">
        <f>E11*1.2</f>
        <v>5.28</v>
      </c>
    </row>
    <row r="12" spans="2:6" ht="39" customHeight="1">
      <c r="B12" s="184" t="s">
        <v>32</v>
      </c>
      <c r="C12" s="184"/>
      <c r="D12" s="184"/>
      <c r="E12" s="184"/>
      <c r="F12" s="184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spans="2:6" ht="15">
      <c r="B15" s="14"/>
      <c r="C15" s="14"/>
      <c r="D15" s="14"/>
      <c r="E15" s="14"/>
      <c r="F15" s="14"/>
    </row>
    <row r="16" spans="2:6" ht="15">
      <c r="B16" s="14"/>
      <c r="C16" s="14"/>
      <c r="D16" s="14"/>
      <c r="E16" s="14"/>
      <c r="F16" s="14"/>
    </row>
    <row r="17" spans="2:6" ht="15">
      <c r="B17" s="14"/>
      <c r="C17" s="14"/>
      <c r="D17" s="14"/>
      <c r="E17" s="14"/>
      <c r="F17" s="14"/>
    </row>
    <row r="18" spans="2:6" ht="15">
      <c r="B18" s="14"/>
      <c r="C18" s="14"/>
      <c r="D18" s="14"/>
      <c r="E18" s="14"/>
      <c r="F18" s="14"/>
    </row>
  </sheetData>
  <sheetProtection/>
  <mergeCells count="7">
    <mergeCell ref="B11:D11"/>
    <mergeCell ref="B3:F3"/>
    <mergeCell ref="B12:F12"/>
    <mergeCell ref="B5:D5"/>
    <mergeCell ref="B6:D6"/>
    <mergeCell ref="B9:D9"/>
    <mergeCell ref="B10:D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2">
      <selection activeCell="D11" sqref="D11"/>
    </sheetView>
  </sheetViews>
  <sheetFormatPr defaultColWidth="9.140625" defaultRowHeight="15"/>
  <cols>
    <col min="1" max="1" width="9.140625" style="14" customWidth="1"/>
    <col min="2" max="2" width="47.7109375" style="14" customWidth="1"/>
    <col min="3" max="3" width="18.28125" style="14" customWidth="1"/>
    <col min="4" max="4" width="28.00390625" style="14" customWidth="1"/>
    <col min="5" max="11" width="9.140625" style="14" customWidth="1"/>
  </cols>
  <sheetData>
    <row r="2" ht="16.5">
      <c r="B2" s="39" t="s">
        <v>24</v>
      </c>
    </row>
    <row r="3" ht="16.5">
      <c r="B3" s="39" t="s">
        <v>25</v>
      </c>
    </row>
    <row r="5" spans="2:4" ht="33">
      <c r="B5" s="33" t="s">
        <v>20</v>
      </c>
      <c r="C5" s="33" t="s">
        <v>21</v>
      </c>
      <c r="D5" s="33" t="s">
        <v>31</v>
      </c>
    </row>
    <row r="6" spans="2:4" ht="36.75" customHeight="1">
      <c r="B6" s="34" t="s">
        <v>26</v>
      </c>
      <c r="C6" s="33" t="s">
        <v>27</v>
      </c>
      <c r="D6" s="35">
        <v>0.7</v>
      </c>
    </row>
    <row r="7" spans="2:4" ht="36.75" customHeight="1">
      <c r="B7" s="36" t="s">
        <v>28</v>
      </c>
      <c r="C7" s="37" t="s">
        <v>27</v>
      </c>
      <c r="D7" s="35">
        <v>1</v>
      </c>
    </row>
    <row r="8" spans="2:4" ht="41.25" customHeight="1">
      <c r="B8" s="36" t="s">
        <v>29</v>
      </c>
      <c r="C8" s="37" t="s">
        <v>30</v>
      </c>
      <c r="D8" s="35">
        <v>8.18</v>
      </c>
    </row>
    <row r="9" spans="2:4" ht="41.25" customHeight="1">
      <c r="B9" s="31" t="s">
        <v>34</v>
      </c>
      <c r="C9" s="21" t="s">
        <v>30</v>
      </c>
      <c r="D9" s="32">
        <v>0.15</v>
      </c>
    </row>
    <row r="10" spans="2:4" ht="47.25">
      <c r="B10" s="31" t="s">
        <v>33</v>
      </c>
      <c r="C10" s="21" t="s">
        <v>30</v>
      </c>
      <c r="D10" s="32">
        <v>0.22</v>
      </c>
    </row>
    <row r="11" spans="2:4" ht="15.75">
      <c r="B11" s="15"/>
      <c r="C11" s="16"/>
      <c r="D11" s="38"/>
    </row>
    <row r="12" spans="2:6" ht="15" customHeight="1">
      <c r="B12" s="203" t="s">
        <v>32</v>
      </c>
      <c r="C12" s="203"/>
      <c r="D12" s="203"/>
      <c r="E12" s="25"/>
      <c r="F12" s="25"/>
    </row>
    <row r="13" spans="2:6" ht="15">
      <c r="B13" s="203"/>
      <c r="C13" s="203"/>
      <c r="D13" s="203"/>
      <c r="E13" s="25"/>
      <c r="F13" s="25"/>
    </row>
  </sheetData>
  <sheetProtection/>
  <mergeCells count="1">
    <mergeCell ref="B12:D1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37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31.7109375" style="0" customWidth="1"/>
    <col min="3" max="3" width="17.28125" style="0" customWidth="1"/>
    <col min="4" max="4" width="16.7109375" style="0" customWidth="1"/>
    <col min="5" max="5" width="25.28125" style="0" customWidth="1"/>
  </cols>
  <sheetData>
    <row r="4" spans="2:6" ht="15" customHeight="1">
      <c r="B4" s="219" t="s">
        <v>65</v>
      </c>
      <c r="C4" s="219"/>
      <c r="D4" s="219"/>
      <c r="E4" s="219"/>
      <c r="F4" s="49"/>
    </row>
    <row r="5" spans="2:6" ht="15">
      <c r="B5" s="219"/>
      <c r="C5" s="219"/>
      <c r="D5" s="219"/>
      <c r="E5" s="219"/>
      <c r="F5" s="49"/>
    </row>
    <row r="7" spans="2:5" ht="30">
      <c r="B7" s="41" t="s">
        <v>35</v>
      </c>
      <c r="C7" s="42" t="s">
        <v>36</v>
      </c>
      <c r="D7" s="42" t="s">
        <v>37</v>
      </c>
      <c r="E7" s="41" t="s">
        <v>38</v>
      </c>
    </row>
    <row r="8" spans="2:5" ht="15.75">
      <c r="B8" s="217" t="s">
        <v>39</v>
      </c>
      <c r="C8" s="40" t="s">
        <v>27</v>
      </c>
      <c r="D8" s="40" t="s">
        <v>40</v>
      </c>
      <c r="E8" s="43">
        <v>5.5</v>
      </c>
    </row>
    <row r="9" spans="2:5" ht="15.75">
      <c r="B9" s="217"/>
      <c r="C9" s="40" t="s">
        <v>27</v>
      </c>
      <c r="D9" s="41" t="s">
        <v>41</v>
      </c>
      <c r="E9" s="43">
        <v>7.5</v>
      </c>
    </row>
    <row r="10" spans="2:5" ht="15.75">
      <c r="B10" s="217"/>
      <c r="C10" s="40" t="s">
        <v>27</v>
      </c>
      <c r="D10" s="44" t="s">
        <v>42</v>
      </c>
      <c r="E10" s="43">
        <v>11</v>
      </c>
    </row>
    <row r="11" spans="2:5" ht="15.75">
      <c r="B11" s="217" t="s">
        <v>43</v>
      </c>
      <c r="C11" s="40" t="s">
        <v>27</v>
      </c>
      <c r="D11" s="40" t="s">
        <v>40</v>
      </c>
      <c r="E11" s="43">
        <v>7.5</v>
      </c>
    </row>
    <row r="12" spans="2:5" ht="15.75">
      <c r="B12" s="217"/>
      <c r="C12" s="40" t="s">
        <v>27</v>
      </c>
      <c r="D12" s="41" t="s">
        <v>41</v>
      </c>
      <c r="E12" s="43">
        <v>11</v>
      </c>
    </row>
    <row r="13" spans="2:5" ht="15.75">
      <c r="B13" s="40" t="s">
        <v>44</v>
      </c>
      <c r="C13" s="40" t="s">
        <v>27</v>
      </c>
      <c r="D13" s="41" t="s">
        <v>40</v>
      </c>
      <c r="E13" s="43">
        <v>7.5</v>
      </c>
    </row>
    <row r="14" spans="2:5" ht="15.75">
      <c r="B14" s="217" t="s">
        <v>45</v>
      </c>
      <c r="C14" s="40" t="s">
        <v>27</v>
      </c>
      <c r="D14" s="40" t="s">
        <v>40</v>
      </c>
      <c r="E14" s="45">
        <v>5.5</v>
      </c>
    </row>
    <row r="15" spans="2:5" ht="15.75">
      <c r="B15" s="218"/>
      <c r="C15" s="40" t="s">
        <v>27</v>
      </c>
      <c r="D15" s="41" t="s">
        <v>41</v>
      </c>
      <c r="E15" s="45">
        <v>8</v>
      </c>
    </row>
    <row r="16" spans="2:5" ht="15.75">
      <c r="B16" s="218"/>
      <c r="C16" s="40" t="s">
        <v>27</v>
      </c>
      <c r="D16" s="44" t="s">
        <v>42</v>
      </c>
      <c r="E16" s="45">
        <v>11</v>
      </c>
    </row>
    <row r="17" spans="2:5" ht="15.75">
      <c r="B17" s="217" t="s">
        <v>46</v>
      </c>
      <c r="C17" s="40" t="s">
        <v>27</v>
      </c>
      <c r="D17" s="40" t="s">
        <v>40</v>
      </c>
      <c r="E17" s="45">
        <v>7.5</v>
      </c>
    </row>
    <row r="18" spans="2:5" ht="15.75">
      <c r="B18" s="217"/>
      <c r="C18" s="40" t="s">
        <v>27</v>
      </c>
      <c r="D18" s="41" t="s">
        <v>41</v>
      </c>
      <c r="E18" s="45">
        <v>9.5</v>
      </c>
    </row>
    <row r="19" spans="2:5" ht="15.75">
      <c r="B19" s="40" t="s">
        <v>47</v>
      </c>
      <c r="C19" s="40" t="s">
        <v>27</v>
      </c>
      <c r="D19" s="40" t="s">
        <v>40</v>
      </c>
      <c r="E19" s="45">
        <v>8</v>
      </c>
    </row>
    <row r="20" spans="2:5" ht="15.75">
      <c r="B20" s="217" t="s">
        <v>48</v>
      </c>
      <c r="C20" s="40" t="s">
        <v>27</v>
      </c>
      <c r="D20" s="40" t="s">
        <v>40</v>
      </c>
      <c r="E20" s="45">
        <v>7.5</v>
      </c>
    </row>
    <row r="21" spans="2:5" ht="15.75">
      <c r="B21" s="218"/>
      <c r="C21" s="40" t="s">
        <v>27</v>
      </c>
      <c r="D21" s="41" t="s">
        <v>41</v>
      </c>
      <c r="E21" s="45">
        <v>10.5</v>
      </c>
    </row>
    <row r="22" spans="2:5" ht="15.75">
      <c r="B22" s="217" t="s">
        <v>49</v>
      </c>
      <c r="C22" s="40" t="s">
        <v>27</v>
      </c>
      <c r="D22" s="40" t="s">
        <v>40</v>
      </c>
      <c r="E22" s="45">
        <v>4.5</v>
      </c>
    </row>
    <row r="23" spans="2:5" ht="15.75">
      <c r="B23" s="217"/>
      <c r="C23" s="40" t="s">
        <v>27</v>
      </c>
      <c r="D23" s="41" t="s">
        <v>41</v>
      </c>
      <c r="E23" s="45">
        <v>6</v>
      </c>
    </row>
    <row r="24" spans="2:5" ht="15.75">
      <c r="B24" s="40" t="s">
        <v>50</v>
      </c>
      <c r="C24" s="40" t="s">
        <v>27</v>
      </c>
      <c r="D24" s="44" t="s">
        <v>42</v>
      </c>
      <c r="E24" s="45">
        <v>7.5</v>
      </c>
    </row>
    <row r="25" spans="2:5" ht="15.75">
      <c r="B25" s="46" t="s">
        <v>51</v>
      </c>
      <c r="C25" s="40" t="s">
        <v>27</v>
      </c>
      <c r="D25" s="47" t="s">
        <v>41</v>
      </c>
      <c r="E25" s="48">
        <v>1.5</v>
      </c>
    </row>
    <row r="26" spans="2:5" ht="15.75">
      <c r="B26" s="42" t="s">
        <v>52</v>
      </c>
      <c r="C26" s="40" t="s">
        <v>27</v>
      </c>
      <c r="D26" s="44" t="s">
        <v>53</v>
      </c>
      <c r="E26" s="45">
        <v>7</v>
      </c>
    </row>
    <row r="27" spans="2:5" ht="15.75">
      <c r="B27" s="40" t="s">
        <v>54</v>
      </c>
      <c r="C27" s="40" t="s">
        <v>27</v>
      </c>
      <c r="D27" s="44" t="s">
        <v>55</v>
      </c>
      <c r="E27" s="45">
        <v>6</v>
      </c>
    </row>
    <row r="28" spans="2:5" ht="15.75">
      <c r="B28" s="40" t="s">
        <v>56</v>
      </c>
      <c r="C28" s="40" t="s">
        <v>27</v>
      </c>
      <c r="D28" s="44" t="s">
        <v>55</v>
      </c>
      <c r="E28" s="45">
        <v>5</v>
      </c>
    </row>
    <row r="29" spans="2:5" ht="15.75">
      <c r="B29" s="40" t="s">
        <v>57</v>
      </c>
      <c r="C29" s="40" t="s">
        <v>27</v>
      </c>
      <c r="D29" s="40" t="s">
        <v>40</v>
      </c>
      <c r="E29" s="43">
        <v>6</v>
      </c>
    </row>
    <row r="30" spans="2:5" ht="15.75">
      <c r="B30" s="217" t="s">
        <v>58</v>
      </c>
      <c r="C30" s="40" t="s">
        <v>27</v>
      </c>
      <c r="D30" s="40" t="s">
        <v>40</v>
      </c>
      <c r="E30" s="45">
        <v>4.5</v>
      </c>
    </row>
    <row r="31" spans="2:5" ht="15.75">
      <c r="B31" s="218"/>
      <c r="C31" s="40" t="s">
        <v>27</v>
      </c>
      <c r="D31" s="41" t="s">
        <v>41</v>
      </c>
      <c r="E31" s="45">
        <v>6</v>
      </c>
    </row>
    <row r="32" spans="2:5" ht="15.75">
      <c r="B32" s="40" t="s">
        <v>59</v>
      </c>
      <c r="C32" s="40" t="s">
        <v>27</v>
      </c>
      <c r="D32" s="44" t="s">
        <v>42</v>
      </c>
      <c r="E32" s="45">
        <v>7.5</v>
      </c>
    </row>
    <row r="33" spans="2:5" ht="15.75">
      <c r="B33" s="217" t="s">
        <v>60</v>
      </c>
      <c r="C33" s="40" t="s">
        <v>27</v>
      </c>
      <c r="D33" s="40" t="s">
        <v>40</v>
      </c>
      <c r="E33" s="45">
        <v>5.5</v>
      </c>
    </row>
    <row r="34" spans="2:5" ht="15.75">
      <c r="B34" s="218"/>
      <c r="C34" s="40" t="s">
        <v>27</v>
      </c>
      <c r="D34" s="41" t="s">
        <v>41</v>
      </c>
      <c r="E34" s="45">
        <v>7.5</v>
      </c>
    </row>
    <row r="35" spans="2:5" ht="31.5">
      <c r="B35" s="40" t="s">
        <v>61</v>
      </c>
      <c r="C35" s="40" t="s">
        <v>27</v>
      </c>
      <c r="D35" s="44" t="s">
        <v>42</v>
      </c>
      <c r="E35" s="45">
        <v>18</v>
      </c>
    </row>
    <row r="36" spans="2:5" ht="15.75">
      <c r="B36" s="40" t="s">
        <v>62</v>
      </c>
      <c r="C36" s="40" t="s">
        <v>27</v>
      </c>
      <c r="D36" s="44" t="s">
        <v>42</v>
      </c>
      <c r="E36" s="45">
        <v>10</v>
      </c>
    </row>
    <row r="37" spans="2:5" ht="15.75">
      <c r="B37" s="40" t="s">
        <v>63</v>
      </c>
      <c r="C37" s="40" t="s">
        <v>27</v>
      </c>
      <c r="D37" s="44" t="s">
        <v>64</v>
      </c>
      <c r="E37" s="45">
        <v>10</v>
      </c>
    </row>
  </sheetData>
  <sheetProtection/>
  <mergeCells count="9">
    <mergeCell ref="B22:B23"/>
    <mergeCell ref="B30:B31"/>
    <mergeCell ref="B33:B34"/>
    <mergeCell ref="B4:E5"/>
    <mergeCell ref="B8:B10"/>
    <mergeCell ref="B11:B12"/>
    <mergeCell ref="B14:B16"/>
    <mergeCell ref="B17:B18"/>
    <mergeCell ref="B20:B2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42.7109375" style="0" customWidth="1"/>
    <col min="3" max="3" width="15.28125" style="0" customWidth="1"/>
    <col min="4" max="4" width="24.7109375" style="0" customWidth="1"/>
    <col min="5" max="5" width="25.8515625" style="0" customWidth="1"/>
  </cols>
  <sheetData>
    <row r="4" spans="2:5" ht="15.75">
      <c r="B4" s="221" t="s">
        <v>106</v>
      </c>
      <c r="C4" s="221"/>
      <c r="D4" s="221"/>
      <c r="E4" s="221"/>
    </row>
    <row r="5" ht="15.75" thickBot="1"/>
    <row r="6" spans="2:5" ht="37.5" customHeight="1" thickBot="1">
      <c r="B6" s="23" t="s">
        <v>66</v>
      </c>
      <c r="C6" s="19" t="s">
        <v>21</v>
      </c>
      <c r="D6" s="67" t="s">
        <v>67</v>
      </c>
      <c r="E6" s="23" t="s">
        <v>77</v>
      </c>
    </row>
    <row r="7" spans="2:5" ht="15.75">
      <c r="B7" s="222" t="s">
        <v>68</v>
      </c>
      <c r="C7" s="3" t="s">
        <v>69</v>
      </c>
      <c r="D7" s="26">
        <v>63</v>
      </c>
      <c r="E7" s="58">
        <f>D7*1.2</f>
        <v>75.6</v>
      </c>
    </row>
    <row r="8" spans="2:5" ht="16.5" thickBot="1">
      <c r="B8" s="223"/>
      <c r="C8" s="5" t="s">
        <v>70</v>
      </c>
      <c r="D8" s="27">
        <v>1.8</v>
      </c>
      <c r="E8" s="56">
        <f aca="true" t="shared" si="0" ref="E8:E19">D8*1.2</f>
        <v>2.16</v>
      </c>
    </row>
    <row r="9" spans="2:5" ht="15.75">
      <c r="B9" s="222" t="s">
        <v>71</v>
      </c>
      <c r="C9" s="50" t="s">
        <v>69</v>
      </c>
      <c r="D9" s="26">
        <v>56</v>
      </c>
      <c r="E9" s="58">
        <f t="shared" si="0"/>
        <v>67.2</v>
      </c>
    </row>
    <row r="10" spans="2:5" ht="16.5" thickBot="1">
      <c r="B10" s="223"/>
      <c r="C10" s="29" t="s">
        <v>70</v>
      </c>
      <c r="D10" s="27">
        <v>2.1</v>
      </c>
      <c r="E10" s="56">
        <f t="shared" si="0"/>
        <v>2.52</v>
      </c>
    </row>
    <row r="11" spans="2:5" ht="15.75">
      <c r="B11" s="222" t="s">
        <v>72</v>
      </c>
      <c r="C11" s="50" t="s">
        <v>69</v>
      </c>
      <c r="D11" s="26">
        <v>43</v>
      </c>
      <c r="E11" s="58">
        <f t="shared" si="0"/>
        <v>51.6</v>
      </c>
    </row>
    <row r="12" spans="2:5" ht="16.5" thickBot="1">
      <c r="B12" s="224"/>
      <c r="C12" s="30" t="s">
        <v>70</v>
      </c>
      <c r="D12" s="28">
        <v>1.6</v>
      </c>
      <c r="E12" s="57">
        <f t="shared" si="0"/>
        <v>1.92</v>
      </c>
    </row>
    <row r="13" spans="2:5" ht="15.75">
      <c r="B13" s="222" t="s">
        <v>125</v>
      </c>
      <c r="C13" s="50" t="s">
        <v>69</v>
      </c>
      <c r="D13" s="26">
        <v>26</v>
      </c>
      <c r="E13" s="58">
        <f t="shared" si="0"/>
        <v>31.2</v>
      </c>
    </row>
    <row r="14" spans="2:5" ht="16.5" thickBot="1">
      <c r="B14" s="224"/>
      <c r="C14" s="30" t="s">
        <v>70</v>
      </c>
      <c r="D14" s="28">
        <v>0.8</v>
      </c>
      <c r="E14" s="57">
        <f t="shared" si="0"/>
        <v>0.96</v>
      </c>
    </row>
    <row r="15" spans="2:5" ht="16.5" thickBot="1">
      <c r="B15" s="51" t="s">
        <v>73</v>
      </c>
      <c r="C15" s="52" t="s">
        <v>69</v>
      </c>
      <c r="D15" s="66">
        <v>25</v>
      </c>
      <c r="E15" s="59">
        <f t="shared" si="0"/>
        <v>30</v>
      </c>
    </row>
    <row r="16" spans="2:5" ht="32.25" thickBot="1">
      <c r="B16" s="51" t="s">
        <v>74</v>
      </c>
      <c r="C16" s="52" t="s">
        <v>69</v>
      </c>
      <c r="D16" s="66">
        <v>30</v>
      </c>
      <c r="E16" s="59">
        <f t="shared" si="0"/>
        <v>36</v>
      </c>
    </row>
    <row r="17" spans="2:5" ht="16.5" thickBot="1">
      <c r="B17" s="51" t="s">
        <v>76</v>
      </c>
      <c r="C17" s="52" t="s">
        <v>69</v>
      </c>
      <c r="D17" s="66">
        <v>40</v>
      </c>
      <c r="E17" s="59">
        <f t="shared" si="0"/>
        <v>48</v>
      </c>
    </row>
    <row r="18" spans="2:5" ht="15.75">
      <c r="B18" s="222" t="s">
        <v>75</v>
      </c>
      <c r="C18" s="50" t="s">
        <v>69</v>
      </c>
      <c r="D18" s="26">
        <v>27</v>
      </c>
      <c r="E18" s="58">
        <f t="shared" si="0"/>
        <v>32.4</v>
      </c>
    </row>
    <row r="19" spans="2:5" ht="16.5" thickBot="1">
      <c r="B19" s="224"/>
      <c r="C19" s="30" t="s">
        <v>70</v>
      </c>
      <c r="D19" s="28">
        <v>4.7</v>
      </c>
      <c r="E19" s="57">
        <f t="shared" si="0"/>
        <v>5.64</v>
      </c>
    </row>
    <row r="21" spans="2:5" ht="31.5" customHeight="1">
      <c r="B21" s="220" t="s">
        <v>32</v>
      </c>
      <c r="C21" s="220"/>
      <c r="D21" s="220"/>
      <c r="E21" s="220"/>
    </row>
  </sheetData>
  <sheetProtection/>
  <mergeCells count="7">
    <mergeCell ref="B21:E21"/>
    <mergeCell ref="B4:E4"/>
    <mergeCell ref="B7:B8"/>
    <mergeCell ref="B9:B10"/>
    <mergeCell ref="B11:B12"/>
    <mergeCell ref="B13:B14"/>
    <mergeCell ref="B18:B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Экон_цены</dc:creator>
  <cp:keywords/>
  <dc:description/>
  <cp:lastModifiedBy>Экон_цены</cp:lastModifiedBy>
  <cp:lastPrinted>2020-09-10T08:11:20Z</cp:lastPrinted>
  <dcterms:created xsi:type="dcterms:W3CDTF">2020-09-10T05:22:53Z</dcterms:created>
  <dcterms:modified xsi:type="dcterms:W3CDTF">2021-07-22T10:22:17Z</dcterms:modified>
  <cp:category/>
  <cp:version/>
  <cp:contentType/>
  <cp:contentStatus/>
</cp:coreProperties>
</file>